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tabRatio="936" activeTab="0"/>
  </bookViews>
  <sheets>
    <sheet name="流れ" sheetId="1" r:id="rId1"/>
    <sheet name="大会開催要項" sheetId="2" r:id="rId2"/>
    <sheet name="チーム基本情報" sheetId="3" r:id="rId3"/>
    <sheet name="スタッフ選手情報" sheetId="4" r:id="rId4"/>
    <sheet name="エントリー変更情報" sheetId="5" r:id="rId5"/>
    <sheet name="参加申込書" sheetId="6" r:id="rId6"/>
    <sheet name="エントリー変更用紙" sheetId="7" r:id="rId7"/>
  </sheets>
  <definedNames>
    <definedName name="_xlnm.Print_Area" localSheetId="4">'エントリー変更情報'!$A$1:$W$60</definedName>
    <definedName name="_xlnm.Print_Area" localSheetId="6">'エントリー変更用紙'!$A$1:$AD$58</definedName>
    <definedName name="_xlnm.Print_Area" localSheetId="3">'スタッフ選手情報'!$A$1:$V$43</definedName>
    <definedName name="_xlnm.Print_Area" localSheetId="2">'チーム基本情報'!$A$1:$R$39</definedName>
    <definedName name="_xlnm.Print_Area" localSheetId="5">'参加申込書'!$A$1:$AD$58</definedName>
    <definedName name="_xlnm.Print_Area" localSheetId="1">'大会開催要項'!$B$2:$AO$162</definedName>
    <definedName name="_xlnm.Print_Area" localSheetId="0">'流れ'!$A$1:$J$56</definedName>
  </definedNames>
  <calcPr fullCalcOnLoad="1"/>
</workbook>
</file>

<file path=xl/sharedStrings.xml><?xml version="1.0" encoding="utf-8"?>
<sst xmlns="http://schemas.openxmlformats.org/spreadsheetml/2006/main" count="790" uniqueCount="455">
  <si>
    <t>監　　督                                                                                                                                                                                                                                                        氏　名</t>
  </si>
  <si>
    <t>コ ー チ                                                                                                                                                                                                                                                            氏　名</t>
  </si>
  <si>
    <r>
      <t>コ ー</t>
    </r>
    <r>
      <rPr>
        <sz val="11"/>
        <rFont val="ＭＳ Ｐゴシック"/>
        <family val="3"/>
      </rPr>
      <t xml:space="preserve"> </t>
    </r>
    <r>
      <rPr>
        <sz val="11"/>
        <rFont val="ＭＳ Ｐゴシック"/>
        <family val="3"/>
      </rPr>
      <t>チ</t>
    </r>
  </si>
  <si>
    <t>監　督</t>
  </si>
  <si>
    <t>ｽｺｱｼｰﾄ</t>
  </si>
  <si>
    <t>スコアシートの欄の「コーチ」</t>
  </si>
  <si>
    <t>「Ａコーチ」を選択してください。</t>
  </si>
  <si>
    <t>コーチ</t>
  </si>
  <si>
    <t>Ａコーチ</t>
  </si>
  <si>
    <t>※変更届は、２月　２日（金）の代表者会議前に所定の場所へ提出して下さい。</t>
  </si>
  <si>
    <t>Ａコーチ</t>
  </si>
  <si>
    <t>コーチ</t>
  </si>
  <si>
    <t>Ａコーチ</t>
  </si>
  <si>
    <r>
      <t>コ ー</t>
    </r>
    <r>
      <rPr>
        <sz val="11"/>
        <rFont val="ＭＳ Ｐゴシック"/>
        <family val="3"/>
      </rPr>
      <t xml:space="preserve"> </t>
    </r>
    <r>
      <rPr>
        <sz val="11"/>
        <rFont val="ＭＳ Ｐゴシック"/>
        <family val="3"/>
      </rPr>
      <t>チ</t>
    </r>
  </si>
  <si>
    <t>監　 督</t>
  </si>
  <si>
    <t>■チームの基本情報</t>
  </si>
  <si>
    <t>チーム番号(11桁)</t>
  </si>
  <si>
    <t>姓</t>
  </si>
  <si>
    <t>名</t>
  </si>
  <si>
    <t>■大会期間中の連絡先</t>
  </si>
  <si>
    <t>参加区分</t>
  </si>
  <si>
    <t>選択する</t>
  </si>
  <si>
    <t>男子</t>
  </si>
  <si>
    <t>女子</t>
  </si>
  <si>
    <t>１位</t>
  </si>
  <si>
    <t>２位</t>
  </si>
  <si>
    <t>スタッフ・選手情報記入欄</t>
  </si>
  <si>
    <t>●スタッフ情報</t>
  </si>
  <si>
    <t>●選手情報</t>
  </si>
  <si>
    <t>学年</t>
  </si>
  <si>
    <t>身長</t>
  </si>
  <si>
    <t>スタッフ名</t>
  </si>
  <si>
    <t>選手名</t>
  </si>
  <si>
    <t>体重</t>
  </si>
  <si>
    <t>役　職　名</t>
  </si>
  <si>
    <t>男女別</t>
  </si>
  <si>
    <t>県</t>
  </si>
  <si>
    <t>順位</t>
  </si>
  <si>
    <t>学校所在地（郵便番号）</t>
  </si>
  <si>
    <t>学校所在地（住所：1行目）</t>
  </si>
  <si>
    <t>学校所在地（住所：2行目）</t>
  </si>
  <si>
    <t>学校連絡先（TEL）</t>
  </si>
  <si>
    <t>学校連絡先（FAX）</t>
  </si>
  <si>
    <t>携帯電話</t>
  </si>
  <si>
    <t>携帯メール</t>
  </si>
  <si>
    <t>宿舎名</t>
  </si>
  <si>
    <t>宿舎所在地（郵便番号）</t>
  </si>
  <si>
    <t>宿舎所在地（住所）</t>
  </si>
  <si>
    <t>宿舎（電話番号）</t>
  </si>
  <si>
    <t>宿舎（ＦＡＸ）</t>
  </si>
  <si>
    <t>出身中</t>
  </si>
  <si>
    <t>中</t>
  </si>
  <si>
    <t>年</t>
  </si>
  <si>
    <t>所在地</t>
  </si>
  <si>
    <t>学年</t>
  </si>
  <si>
    <t>駅</t>
  </si>
  <si>
    <t>練習コート希望</t>
  </si>
  <si>
    <t>有</t>
  </si>
  <si>
    <t>宿泊関係</t>
  </si>
  <si>
    <t>※チームで手配する場合は、下欄にご記入下さい。（プログラムに記載します）</t>
  </si>
  <si>
    <t>尚、宿泊斡旋を希望する場合は、別紙宿泊要項の申込書にて申込んで下さい。弁当のみでも受け付けます。</t>
  </si>
  <si>
    <t>宿泊先名</t>
  </si>
  <si>
    <t>電話</t>
  </si>
  <si>
    <t>〒</t>
  </si>
  <si>
    <t>に必要事項を入力下さい。</t>
  </si>
  <si>
    <t>■到着日時・練習コート希望</t>
  </si>
  <si>
    <t>月</t>
  </si>
  <si>
    <t>日</t>
  </si>
  <si>
    <t>到着日</t>
  </si>
  <si>
    <t>到着時間</t>
  </si>
  <si>
    <t>到着場所</t>
  </si>
  <si>
    <t>時</t>
  </si>
  <si>
    <t>分</t>
  </si>
  <si>
    <t>体育館</t>
  </si>
  <si>
    <t>宿舎</t>
  </si>
  <si>
    <t>交通機関</t>
  </si>
  <si>
    <t>大型バス</t>
  </si>
  <si>
    <t>自家用車</t>
  </si>
  <si>
    <t>その他</t>
  </si>
  <si>
    <t>（その他</t>
  </si>
  <si>
    <t>（駅   名</t>
  </si>
  <si>
    <t>無</t>
  </si>
  <si>
    <t>青　森　県</t>
  </si>
  <si>
    <t>岩　手　県</t>
  </si>
  <si>
    <t>秋　田　県</t>
  </si>
  <si>
    <t>山　形　県</t>
  </si>
  <si>
    <t>宮　城　県</t>
  </si>
  <si>
    <t>福　島　県</t>
  </si>
  <si>
    <t>■宿泊先が決定している場合（斡旋を希望する場合は、別紙へ記入して下さい。）</t>
  </si>
  <si>
    <t>■申し込み関係</t>
  </si>
  <si>
    <t>学校長名</t>
  </si>
  <si>
    <t>携帯</t>
  </si>
  <si>
    <t xml:space="preserve"> 競技者氏名</t>
  </si>
  <si>
    <t>出身中学校</t>
  </si>
  <si>
    <t>◇上記の者は本校在校生徒で標記大会に出場することを認め、参加申込みをいたします。</t>
  </si>
  <si>
    <t>(月)</t>
  </si>
  <si>
    <t>(火)</t>
  </si>
  <si>
    <t>(水)</t>
  </si>
  <si>
    <t>(木)</t>
  </si>
  <si>
    <t>(金)</t>
  </si>
  <si>
    <t>(土)</t>
  </si>
  <si>
    <t>(日)</t>
  </si>
  <si>
    <t>姓名が２文字の場合→○　○</t>
  </si>
  <si>
    <t>姓名が３文字の場合→○○○</t>
  </si>
  <si>
    <t>男・女</t>
  </si>
  <si>
    <t>競技者番号（10桁）</t>
  </si>
  <si>
    <t>学  校  名
(正式名称)</t>
  </si>
  <si>
    <t>引率責任者</t>
  </si>
  <si>
    <t>平成</t>
  </si>
  <si>
    <t>■記入年月日</t>
  </si>
  <si>
    <t>到着日・時間</t>
  </si>
  <si>
    <t>分頃</t>
  </si>
  <si>
    <t>はリストから選択して下さい。</t>
  </si>
  <si>
    <t>　(大会期間限定で使用させて頂きます。)</t>
  </si>
  <si>
    <t>　　文字の間に、全角ｽﾍﾟｰｽを入れて下さい。</t>
  </si>
  <si>
    <t>ユニフォームの色</t>
  </si>
  <si>
    <t>濃色</t>
  </si>
  <si>
    <t>淡色</t>
  </si>
  <si>
    <t>学校所在地</t>
  </si>
  <si>
    <t>引率教諭</t>
  </si>
  <si>
    <t>氏名</t>
  </si>
  <si>
    <t>氏 名</t>
  </si>
  <si>
    <t>決定事項を添付ファイルでお送りいたします。</t>
  </si>
  <si>
    <t>携帯メール(もし、必要であれば記入下さい。)</t>
  </si>
  <si>
    <t>〒</t>
  </si>
  <si>
    <t>TEL</t>
  </si>
  <si>
    <t>FAX</t>
  </si>
  <si>
    <t>No.</t>
  </si>
  <si>
    <t>身長(cm)</t>
  </si>
  <si>
    <t>※</t>
  </si>
  <si>
    <t>ふりがな</t>
  </si>
  <si>
    <t>せい</t>
  </si>
  <si>
    <t>めい</t>
  </si>
  <si>
    <t>※</t>
  </si>
  <si>
    <t>NO,</t>
  </si>
  <si>
    <t>ふりがな</t>
  </si>
  <si>
    <t>NO,</t>
  </si>
  <si>
    <t>ﾎﾟｼﾞｼｮﾝ</t>
  </si>
  <si>
    <t>PG</t>
  </si>
  <si>
    <t>SG</t>
  </si>
  <si>
    <t>SF</t>
  </si>
  <si>
    <t>PF</t>
  </si>
  <si>
    <t>C</t>
  </si>
  <si>
    <t>※</t>
  </si>
  <si>
    <t>せい</t>
  </si>
  <si>
    <t>めい</t>
  </si>
  <si>
    <t>E-mail</t>
  </si>
  <si>
    <t xml:space="preserve"> 1</t>
  </si>
  <si>
    <t xml:space="preserve"> 0</t>
  </si>
  <si>
    <t>JR</t>
  </si>
  <si>
    <t>）</t>
  </si>
  <si>
    <t xml:space="preserve"> 2</t>
  </si>
  <si>
    <t xml:space="preserve"> 1</t>
  </si>
  <si>
    <t xml:space="preserve"> 5</t>
  </si>
  <si>
    <t>マイクロバス</t>
  </si>
  <si>
    <t>）</t>
  </si>
  <si>
    <t xml:space="preserve"> 3</t>
  </si>
  <si>
    <t xml:space="preserve"> 2</t>
  </si>
  <si>
    <t>10</t>
  </si>
  <si>
    <t xml:space="preserve"> 4</t>
  </si>
  <si>
    <t xml:space="preserve"> 3</t>
  </si>
  <si>
    <t>15</t>
  </si>
  <si>
    <t xml:space="preserve"> 5</t>
  </si>
  <si>
    <t xml:space="preserve"> 4</t>
  </si>
  <si>
    <t>20</t>
  </si>
  <si>
    <t xml:space="preserve"> 6</t>
  </si>
  <si>
    <t xml:space="preserve"> 5</t>
  </si>
  <si>
    <t>25</t>
  </si>
  <si>
    <t xml:space="preserve"> 7</t>
  </si>
  <si>
    <t xml:space="preserve"> 6</t>
  </si>
  <si>
    <t>30</t>
  </si>
  <si>
    <t xml:space="preserve"> 8</t>
  </si>
  <si>
    <t xml:space="preserve"> 7</t>
  </si>
  <si>
    <t>35</t>
  </si>
  <si>
    <t xml:space="preserve"> 9</t>
  </si>
  <si>
    <t>40</t>
  </si>
  <si>
    <t>10</t>
  </si>
  <si>
    <t>45</t>
  </si>
  <si>
    <t>11</t>
  </si>
  <si>
    <t>50</t>
  </si>
  <si>
    <t>12</t>
  </si>
  <si>
    <t>55</t>
  </si>
  <si>
    <t>13</t>
  </si>
  <si>
    <t>14</t>
  </si>
  <si>
    <t>15</t>
  </si>
  <si>
    <t>16</t>
  </si>
  <si>
    <t>17</t>
  </si>
  <si>
    <t>18</t>
  </si>
  <si>
    <t>19</t>
  </si>
  <si>
    <t>20</t>
  </si>
  <si>
    <t>21</t>
  </si>
  <si>
    <t>22</t>
  </si>
  <si>
    <t>23</t>
  </si>
  <si>
    <t>チーム基本情報記入欄</t>
  </si>
  <si>
    <t>※</t>
  </si>
  <si>
    <t>○○市立○○</t>
  </si>
  <si>
    <t>○○町立○○</t>
  </si>
  <si>
    <t>E-mail</t>
  </si>
  <si>
    <t>○○工業高校</t>
  </si>
  <si>
    <t>○○商業高校</t>
  </si>
  <si>
    <t>→○○工高</t>
  </si>
  <si>
    <t>→○○商高</t>
  </si>
  <si>
    <t>参加申込書へは記入</t>
  </si>
  <si>
    <t>されませんが、ご協力</t>
  </si>
  <si>
    <t>下さい。</t>
  </si>
  <si>
    <t>を入力下さい。</t>
  </si>
  <si>
    <t>に必要事項</t>
  </si>
  <si>
    <t>はリストから</t>
  </si>
  <si>
    <t>選択して下さい。</t>
  </si>
  <si>
    <t>姓名が２文字の場合</t>
  </si>
  <si>
    <t>　　→○　○</t>
  </si>
  <si>
    <t>　　文字の間に、全角</t>
  </si>
  <si>
    <t>ｽﾍﾟｰｽを入れて下さい。</t>
  </si>
  <si>
    <t>姓名が３文字の場合</t>
  </si>
  <si>
    <t>　　→○○○</t>
  </si>
  <si>
    <t>※</t>
  </si>
  <si>
    <t>○■○■○■○</t>
  </si>
  <si>
    <t>○○○■○○○</t>
  </si>
  <si>
    <t>・○＝漢字</t>
  </si>
  <si>
    <t>　■＝スペース</t>
  </si>
  <si>
    <t>　　例）012-3456</t>
  </si>
  <si>
    <t>　　例）012-345-6789</t>
  </si>
  <si>
    <t>　　例）0123-45-6789</t>
  </si>
  <si>
    <t>　　例)090-1234-5678</t>
  </si>
  <si>
    <t>半角数字で入力(郵便番号・TEL・FAX・携帯)</t>
  </si>
  <si>
    <t>宿泊先は、プログラムに掲載されますので</t>
  </si>
  <si>
    <t>必ず記入して下さい。</t>
  </si>
  <si>
    <t>基本的に、試合会場で１時間の割当てをします。</t>
  </si>
  <si>
    <t>・ポジション</t>
  </si>
  <si>
    <t>・体重</t>
  </si>
  <si>
    <t>【 参　　加　　申　　込　　書 】</t>
  </si>
  <si>
    <t>大会開催要項</t>
  </si>
  <si>
    <t>参加申込書</t>
  </si>
  <si>
    <t>○ファイルの内容</t>
  </si>
  <si>
    <t>変更</t>
  </si>
  <si>
    <t>エントリー変更　スタッフ・選手情報記入欄</t>
  </si>
  <si>
    <t>変更するメンバーの</t>
  </si>
  <si>
    <t>【 エ ン ト リ ー 変 更 届 出 書 】</t>
  </si>
  <si>
    <t>変更理由</t>
  </si>
  <si>
    <t>選択をして下さい。</t>
  </si>
  <si>
    <t>「有り」→「１」を選択</t>
  </si>
  <si>
    <t>「無し」→「０」を選択</t>
  </si>
  <si>
    <t>変更あるスタッフ・選手のみ</t>
  </si>
  <si>
    <t>記入して下さい。</t>
  </si>
  <si>
    <t>記載責任者</t>
  </si>
  <si>
    <t>Ａコーチ</t>
  </si>
  <si>
    <t>マネージャー</t>
  </si>
  <si>
    <t>NO,</t>
  </si>
  <si>
    <t>競技者氏名</t>
  </si>
  <si>
    <t>出身中学校</t>
  </si>
  <si>
    <t>変更後、スタッフ氏名</t>
  </si>
  <si>
    <t>参加申込スタッフ氏名</t>
  </si>
  <si>
    <t>学　　校　　名</t>
  </si>
  <si>
    <t>【選　　手】</t>
  </si>
  <si>
    <t>●記入年月日</t>
  </si>
  <si>
    <t>記入日</t>
  </si>
  <si>
    <t>【スタッフ】</t>
  </si>
  <si>
    <t>変更後、選手氏名</t>
  </si>
  <si>
    <t>参加申込選手氏名</t>
  </si>
  <si>
    <t>　会議終了後、変更一覧表をお渡し致します。よろしくお願い致します。</t>
  </si>
  <si>
    <t>エントリー変更情報記入欄</t>
  </si>
  <si>
    <t>スタッフ選手情報記入欄</t>
  </si>
  <si>
    <t>チーム基本情報記入欄</t>
  </si>
  <si>
    <t>エントリー変更用紙</t>
  </si>
  <si>
    <t>流れ</t>
  </si>
  <si>
    <t>１）チーム基本情報へ必要事項を入力下さい。</t>
  </si>
  <si>
    <t>２）スタッフ選手情報へ必要事項を入力下さい。</t>
  </si>
  <si>
    <t>４）申込後、エントリー変更がある場合は、エントリー変更情報へ必要事項を入力下さい。</t>
  </si>
  <si>
    <t>５）エントリー変更情報の入力が終わると「エントリー変更用紙」ができあがります。</t>
  </si>
  <si>
    <t>３）チーム基本情報・スタッフ選手情報の入力が終わると「参加申込書」ができあがります。</t>
  </si>
  <si>
    <t>学校名(正式名称)</t>
  </si>
  <si>
    <t>学校名(ふりがな)</t>
  </si>
  <si>
    <t>学校名略称（６文字まで）</t>
  </si>
  <si>
    <t>　　　　「ファイル」→「名前を付けて保存」</t>
  </si>
  <si>
    <t>※</t>
  </si>
  <si>
    <t>名前の入力</t>
  </si>
  <si>
    <t>　を表示します。</t>
  </si>
  <si>
    <t>←参加申込書のSheetsへ移動し、印刷プレビー</t>
  </si>
  <si>
    <t>　　「閉じる」をクイックすると「流れ」のSheetsへ</t>
  </si>
  <si>
    <t>　移動します。</t>
  </si>
  <si>
    <t>←「チーム基本情報」に入力したデータを印刷</t>
  </si>
  <si>
    <t>　します。</t>
  </si>
  <si>
    <t>←「スタッフ選手情報入力欄」へ移動します。</t>
  </si>
  <si>
    <t>←「流れ」のSheetsへ移動します。</t>
  </si>
  <si>
    <t>←「スタッフ選手情報」に入力したデータを印刷</t>
  </si>
  <si>
    <t>←「エントリー変更情報」に入力したデータを印刷</t>
  </si>
  <si>
    <t>←「エントリー変更用紙」のSheetsへ移動し、印刷プレビー</t>
  </si>
  <si>
    <t>※「ボタン」をクリックすると、それぞれの作業を行います。　　　　　　　　　　</t>
  </si>
  <si>
    <t>　　「参加申込書」を印刷し、学校長印を押印して送付して下さい。</t>
  </si>
  <si>
    <t>　　必ず、ファイルの控え(バックアップ)はお持ち下さい。</t>
  </si>
  <si>
    <t>　　「エントリー変更用紙」を印刷し、代表者会議へお持ち下さい。</t>
  </si>
  <si>
    <t>←「参加申込書」のSheetsへ移動し、印刷プレビー</t>
  </si>
  <si>
    <t>※データを何も入力しない状態で、</t>
  </si>
  <si>
    <t>　「参加申込書」「エントリー変更用紙」</t>
  </si>
  <si>
    <t>　を印刷すると、用紙を確認できます。</t>
  </si>
  <si>
    <t>※</t>
  </si>
  <si>
    <t>変更「有り」の選手の理由</t>
  </si>
  <si>
    <t>を必ず入力下さい。</t>
  </si>
  <si>
    <t>　9:00～</t>
  </si>
  <si>
    <t>10:00～</t>
  </si>
  <si>
    <t>11:00～</t>
  </si>
  <si>
    <t>12:00～</t>
  </si>
  <si>
    <t>13:00～</t>
  </si>
  <si>
    <t>14:00～</t>
  </si>
  <si>
    <t>15:00～</t>
  </si>
  <si>
    <t>16:00～</t>
  </si>
  <si>
    <t>17:00～</t>
  </si>
  <si>
    <t>希望時間(第１)</t>
  </si>
  <si>
    <t>第２希望</t>
  </si>
  <si>
    <r>
      <t xml:space="preserve">時 </t>
    </r>
    <r>
      <rPr>
        <sz val="11"/>
        <rFont val="ＭＳ Ｐゴシック"/>
        <family val="3"/>
      </rPr>
      <t xml:space="preserve">    </t>
    </r>
    <r>
      <rPr>
        <sz val="11"/>
        <rFont val="ＭＳ Ｐゴシック"/>
        <family val="3"/>
      </rPr>
      <t>間</t>
    </r>
  </si>
  <si>
    <t>県順位</t>
  </si>
  <si>
    <t>略　　　称</t>
  </si>
  <si>
    <t>チーム　　　　　登録番号</t>
  </si>
  <si>
    <t>　高等学校</t>
  </si>
  <si>
    <t>競技者登録番号</t>
  </si>
  <si>
    <t>競技者登録番号</t>
  </si>
  <si>
    <t>県　名</t>
  </si>
  <si>
    <t>コーチ・Ａコーチ名は</t>
  </si>
  <si>
    <t>記載されている名前</t>
  </si>
  <si>
    <t>が、スコアシートに記</t>
  </si>
  <si>
    <t>載されますので、注意</t>
  </si>
  <si>
    <t>して下さい。</t>
  </si>
  <si>
    <t>　　　(もしよろしければ、代表者会議前日までに、事務局宛にメールでお送り下さい。)</t>
  </si>
  <si>
    <t>マネージャー</t>
  </si>
  <si>
    <t>Ａコーチ                                                                                                                                                                                                                                                            氏　名</t>
  </si>
  <si>
    <t>第23回東北高等学校男女新人バスケットボール選手権大会　参加申込の流れ</t>
  </si>
  <si>
    <t>第２３回東北高等学校男女新人バスケットボール選手権大会</t>
  </si>
  <si>
    <t>開　　催　　要　　項</t>
  </si>
  <si>
    <t>主催</t>
  </si>
  <si>
    <t>東北バスケットボール協会</t>
  </si>
  <si>
    <t>東北高等学校体育連盟</t>
  </si>
  <si>
    <t>秋田県高等学校体育連盟</t>
  </si>
  <si>
    <t>秋田県教育委員会</t>
  </si>
  <si>
    <t>共催</t>
  </si>
  <si>
    <t>秋田市教育委員会</t>
  </si>
  <si>
    <t>後援</t>
  </si>
  <si>
    <t>公益財団法人 秋田県体育協会</t>
  </si>
  <si>
    <t>主管</t>
  </si>
  <si>
    <t>秋田県バスケットボール協会</t>
  </si>
  <si>
    <t>東北高等学校体育連盟バスケットボール専門部</t>
  </si>
  <si>
    <t>秋田県高等学校体育連盟バスケットボール専門部</t>
  </si>
  <si>
    <t>期日</t>
  </si>
  <si>
    <t>平成２５年 ２月 １日(金) ～ ３日(日)</t>
  </si>
  <si>
    <t>会場</t>
  </si>
  <si>
    <t>秋田市立体育館（Ａ・Ｂ・Ｃ・Ｄ・Ｍ）</t>
  </si>
  <si>
    <t>〒０１０－０９７５</t>
  </si>
  <si>
    <t>秋田市八橋本町六丁目１２－２０</t>
  </si>
  <si>
    <t>ＴＥＬ　０１８－８６６－２６００</t>
  </si>
  <si>
    <t>ＦＡＸ　０１８－８６６－２６０１</t>
  </si>
  <si>
    <t>参加チーム</t>
  </si>
  <si>
    <t>各県男女２チームずつ参加　 合計２４チーム(男子１２チーム・女子１２チーム)</t>
  </si>
  <si>
    <t>競技方法</t>
  </si>
  <si>
    <t>男女とも３チームずつ４ブロックに分け、第１日目に予選リーグを行い、第２日目に</t>
  </si>
  <si>
    <t>各ブロック１位による決勝トーナメントを行う。３位決定戦は行わない。</t>
  </si>
  <si>
    <t>競技規則</t>
  </si>
  <si>
    <t>現行日本バスケットボール協会競技規則による。</t>
  </si>
  <si>
    <t>参加人数</t>
  </si>
  <si>
    <t>監督・コーチ・Ａコーチ・マネージャー各１名、選手１５名　合計１９名以内</t>
  </si>
  <si>
    <t>参加資格</t>
  </si>
  <si>
    <t>(</t>
  </si>
  <si>
    <t>)</t>
  </si>
  <si>
    <t>選手は、学校教育法第１条に規定する高等学校に在籍する生徒であること。</t>
  </si>
  <si>
    <t>平成２４年度(財)日本バスケットボール協会に登録済み単一チーム及び</t>
  </si>
  <si>
    <t>出場選手全員が競技者登録をしている者。</t>
  </si>
  <si>
    <t>平成２４年度各県高等学校体育連盟に加盟している１・２年生であること。</t>
  </si>
  <si>
    <t>年齢は４月２日を起算とし１８歳未満のものとする。但し同一学年での出場は</t>
  </si>
  <si>
    <t>１回限りとする。</t>
  </si>
  <si>
    <t>チームの編成において、全日制課程・定時制課程・通信制課程の生徒による</t>
  </si>
  <si>
    <t>混成は認めない。</t>
  </si>
  <si>
    <t>転校後６ヶ月未満の者は参加を認めない。（外国人留学生もこれに準じる)</t>
  </si>
  <si>
    <t>ただし、一家転住等やむを得ない場合は、各県高等学校体育連盟会長の許可が</t>
  </si>
  <si>
    <t>あればこの限りではない。</t>
  </si>
  <si>
    <t>出場する選手は、あらかじめ健康診断を受け、在学する学校長及び所属する</t>
  </si>
  <si>
    <t>高等学校体育連盟会長の承認を必要とする。</t>
  </si>
  <si>
    <t>参加資格の特例については、「全国高校総体参加資格規定」に準ずる。</t>
  </si>
  <si>
    <r>
      <t>外国人留学生については、卒業を目的として入学していること。</t>
    </r>
    <r>
      <rPr>
        <sz val="10"/>
        <color indexed="8"/>
        <rFont val="Arial"/>
        <family val="2"/>
      </rPr>
      <t>(</t>
    </r>
    <r>
      <rPr>
        <sz val="10"/>
        <color indexed="8"/>
        <rFont val="ＭＳ Ｐゴシック"/>
        <family val="3"/>
      </rPr>
      <t>短期留学は認めない。</t>
    </r>
    <r>
      <rPr>
        <sz val="10"/>
        <color indexed="8"/>
        <rFont val="Arial"/>
        <family val="2"/>
      </rPr>
      <t>)</t>
    </r>
  </si>
  <si>
    <t>参加料</t>
  </si>
  <si>
    <t>１チーム　２３，０００円</t>
  </si>
  <si>
    <t>参加料は下記に振り込むこと。チーム名・男女を必ず入れること。</t>
  </si>
  <si>
    <t>［参加料振込先］</t>
  </si>
  <si>
    <t>ゆうちょ銀行【記号】１８６７０【番号】５２２５４３１　　イトウ　ヤスシ</t>
  </si>
  <si>
    <t>【振込期限】　平成２５年 １月 ２９日(火)</t>
  </si>
  <si>
    <t>申込方法</t>
  </si>
  <si>
    <t>ＨＰから「参加申込書」をダウンロードし、所定のファイルに必要事項を入力したのち、Ｅメールにて下記へ送信して下さい。
１）送信する際はファイル名に必ず学校名をつけてください。
　　　例：参加申込書(○○高女子)
２）公印を捺印した参加申込書はスキャンしたものをＰＤＦ(公印カラー)でメール送信
　　して頂いても構いません。もしくは、代表者会議へ持参して下さい。</t>
  </si>
  <si>
    <t>【ダウンロード】</t>
  </si>
  <si>
    <t>［ＨＰ］</t>
  </si>
  <si>
    <t>秋田県高体連バスケットボール専門部 東北新人大会特設サイト</t>
  </si>
  <si>
    <t>http://akita-hs-basket.sports.coocan.jp/Championship/2012/23rd_tohoku_new.html</t>
  </si>
  <si>
    <t>【送付先】</t>
  </si>
  <si>
    <t>［E-mail アドレス］</t>
  </si>
  <si>
    <t>akita_koukou_basket@yahoo.co.jp</t>
  </si>
  <si>
    <t>【申込期限】※メール送信</t>
  </si>
  <si>
    <t>平成２５年 １月 ２２日（火）必着</t>
  </si>
  <si>
    <t>［担当］</t>
  </si>
  <si>
    <t>秋田県立湯沢高等学校　　伊　藤　　泰　</t>
  </si>
  <si>
    <t>ＴＥＬ　０１８３－７３－１１６０</t>
  </si>
  <si>
    <t>ＦＡＸ　０１８３－７３－１１６１</t>
  </si>
  <si>
    <t>携帯電話</t>
  </si>
  <si>
    <t>０９０－３３６１－０７４８</t>
  </si>
  <si>
    <t>組合せ</t>
  </si>
  <si>
    <t>東北バスケットボール協会申し合わせにより、隣県協会理事長立ち会いで、主管協会が責任を持って抽選を行い、後日参加チームおよび各県協会事務局に連絡する。</t>
  </si>
  <si>
    <t>表彰</t>
  </si>
  <si>
    <t>男女とも優勝チームには優勝旗ならびに賞状を、準優勝と３位チームには賞状を授与する。</t>
  </si>
  <si>
    <t>宿泊</t>
  </si>
  <si>
    <t>宿泊を希望するチームは参加申込と同サイトから「宿泊申込書」をダウンロードし、必要事項を記入の上、下記へ連絡して下さい。</t>
  </si>
  <si>
    <t>［申込先］</t>
  </si>
  <si>
    <t>　トップツアー株式会社秋田支店</t>
  </si>
  <si>
    <t>　「第２３回東北高等学校男女新人バスケットボール選手権大会」係　担当：畠山</t>
  </si>
  <si>
    <t>　ＴＥＬ：０１８－８６６－０１０９　　　　　ＦＡＸ ０１８－８６６－０１７７</t>
  </si>
  <si>
    <t>［申込期限］</t>
  </si>
  <si>
    <t>諸会議</t>
  </si>
  <si>
    <t>代表者会議</t>
  </si>
  <si>
    <t>２月 １日（金）　１６：００～</t>
  </si>
  <si>
    <t>秋田市立体育館　会議室</t>
  </si>
  <si>
    <t>※ 各チーム、監督１名・選手１名参加のこと。</t>
  </si>
  <si>
    <t>開会式</t>
  </si>
  <si>
    <t>２月 １日（金）　１６：３０～</t>
  </si>
  <si>
    <t>※ 代表者会議に終了後、引き続き同じ会場で行います。</t>
  </si>
  <si>
    <t>閉会式</t>
  </si>
  <si>
    <t>２月 ３日（日）　競技終了後</t>
  </si>
  <si>
    <t>秋田市立体育館</t>
  </si>
  <si>
    <t>東北専門委員長会議</t>
  </si>
  <si>
    <t>２月 １日（金）　１８：００～</t>
  </si>
  <si>
    <t>秋田ビューホテル</t>
  </si>
  <si>
    <t>その他</t>
  </si>
  <si>
    <t>参加申込書送付後のエントリー変更については、エントリー変更用紙へ必要事項を記入の上、代表者会議前までに受付へ提出して下さい。なお、番号だけのエントリー変更は認めません。</t>
  </si>
  <si>
    <t>参　加　料　の　振　り　込　み　に　つ　い　て</t>
  </si>
  <si>
    <t>ゆうちょ銀行【記号】１８６７０【番号】５２２５４３１　イトウ　ヤスシ</t>
  </si>
  <si>
    <t>申込期限</t>
  </si>
  <si>
    <t>平成２５年 １月 ２９日（火）必着</t>
  </si>
  <si>
    <t>※</t>
  </si>
  <si>
    <t>振り込む際は</t>
  </si>
  <si>
    <t>・</t>
  </si>
  <si>
    <t>お手持ちのゆうちょ銀行の口座からＡＴＭで送金されると手数料はかかりません。</t>
  </si>
  <si>
    <t>振り込み依頼人を口座名義人から学校名と男女別が分かるように変更して下さい。</t>
  </si>
  <si>
    <t>その際、取り扱い証明書が領収書となりますので必ず保管して下さい。</t>
  </si>
  <si>
    <t>他金融機関からは次の内容をご指定下さい。</t>
  </si>
  <si>
    <t>【店名】八六八【店番】８６８【預金種目】普通預金【口座番号】０５２２５４３</t>
  </si>
  <si>
    <t>６）ファイルは、学校名(４文字)男子・学校名(４文字)女子で保存して、E-mail送信してください。</t>
  </si>
  <si>
    <t>24</t>
  </si>
  <si>
    <t>25</t>
  </si>
  <si>
    <t>26</t>
  </si>
  <si>
    <t>27</t>
  </si>
  <si>
    <t>28</t>
  </si>
  <si>
    <t>29</t>
  </si>
  <si>
    <t xml:space="preserve"> 1</t>
  </si>
  <si>
    <t>平成２５年 １月 ２２日（火）１６：００必着</t>
  </si>
  <si>
    <t>電光掲示用略称（４文字まで）</t>
  </si>
  <si>
    <t>６文字</t>
  </si>
  <si>
    <t>４文字</t>
  </si>
  <si>
    <t>○○工</t>
  </si>
  <si>
    <t>○○商</t>
  </si>
  <si>
    <t>○■○■■■○</t>
  </si>
  <si>
    <t>○■■■○■○</t>
  </si>
  <si>
    <t>(６文字まで)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</si>
</sst>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9]000\-00;000\-0000"/>
    <numFmt numFmtId="181" formatCode="&quot; &quot;@"/>
    <numFmt numFmtId="182" formatCode="#&quot; &quot;"/>
    <numFmt numFmtId="183" formatCode="00"/>
    <numFmt numFmtId="184" formatCode="[DBNum3][$-411]#,##0"/>
    <numFmt numFmtId="185" formatCode="[&lt;=99999999]####\-####;\(00\)\ ####\-####"/>
  </numFmts>
  <fonts count="63">
    <font>
      <sz val="11"/>
      <name val="ＭＳ Ｐゴシック"/>
      <family val="3"/>
    </font>
    <font>
      <sz val="6"/>
      <name val="ＭＳ Ｐゴシック"/>
      <family val="3"/>
    </font>
    <font>
      <b/>
      <sz val="11"/>
      <color indexed="9"/>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10"/>
      <name val="ＭＳ Ｐゴシック"/>
      <family val="3"/>
    </font>
    <font>
      <sz val="6"/>
      <name val="ＭＳ Ｐ明朝"/>
      <family val="1"/>
    </font>
    <font>
      <sz val="14"/>
      <name val="ＭＳ Ｐゴシック"/>
      <family val="3"/>
    </font>
    <font>
      <b/>
      <sz val="11"/>
      <name val="ＭＳ Ｐゴシック"/>
      <family val="3"/>
    </font>
    <font>
      <b/>
      <sz val="16"/>
      <color indexed="9"/>
      <name val="ＭＳ Ｐゴシック"/>
      <family val="3"/>
    </font>
    <font>
      <b/>
      <sz val="11"/>
      <color indexed="10"/>
      <name val="ＭＳ Ｐゴシック"/>
      <family val="3"/>
    </font>
    <font>
      <b/>
      <sz val="14"/>
      <name val="ＭＳ Ｐゴシック"/>
      <family val="3"/>
    </font>
    <font>
      <sz val="12"/>
      <name val="ＭＳ Ｐゴシック"/>
      <family val="3"/>
    </font>
    <font>
      <sz val="16"/>
      <name val="ＭＳ Ｐゴシック"/>
      <family val="3"/>
    </font>
    <font>
      <sz val="10"/>
      <name val="ＭＳ Ｐゴシック"/>
      <family val="3"/>
    </font>
    <font>
      <sz val="20"/>
      <name val="ＭＳ Ｐゴシック"/>
      <family val="3"/>
    </font>
    <font>
      <sz val="8"/>
      <name val="ＭＳ Ｐゴシック"/>
      <family val="3"/>
    </font>
    <font>
      <b/>
      <sz val="12"/>
      <name val="ＭＳ Ｐゴシック"/>
      <family val="3"/>
    </font>
    <font>
      <b/>
      <sz val="11"/>
      <color indexed="56"/>
      <name val="ＭＳ Ｐゴシック"/>
      <family val="3"/>
    </font>
    <font>
      <b/>
      <sz val="10"/>
      <name val="ＭＳ Ｐゴシック"/>
      <family val="3"/>
    </font>
    <font>
      <sz val="11"/>
      <name val="ＭＳ ゴシック"/>
      <family val="3"/>
    </font>
    <font>
      <sz val="13"/>
      <name val="ＭＳ ゴシック"/>
      <family val="3"/>
    </font>
    <font>
      <sz val="6"/>
      <name val="ＭＳ ゴシック"/>
      <family val="3"/>
    </font>
    <font>
      <sz val="10"/>
      <name val="ＭＳ ゴシック"/>
      <family val="3"/>
    </font>
    <font>
      <sz val="10"/>
      <color indexed="10"/>
      <name val="ＭＳ ゴシック"/>
      <family val="3"/>
    </font>
    <font>
      <sz val="10"/>
      <color indexed="8"/>
      <name val="ＭＳ Ｐゴシック"/>
      <family val="3"/>
    </font>
    <font>
      <sz val="10"/>
      <color indexed="8"/>
      <name val="Arial"/>
      <family val="2"/>
    </font>
    <font>
      <u val="single"/>
      <sz val="10"/>
      <color indexed="12"/>
      <name val="ＭＳ Ｐゴシック"/>
      <family val="3"/>
    </font>
    <font>
      <sz val="12"/>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4"/>
        <bgColor indexed="64"/>
      </patternFill>
    </fill>
    <fill>
      <patternFill patternType="solid">
        <fgColor indexed="31"/>
        <bgColor indexed="64"/>
      </patternFill>
    </fill>
    <fill>
      <patternFill patternType="solid">
        <fgColor indexed="27"/>
        <bgColor indexed="64"/>
      </patternFill>
    </fill>
    <fill>
      <patternFill patternType="solid">
        <fgColor indexed="56"/>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color indexed="63"/>
      </right>
      <top style="medium"/>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hair"/>
    </border>
    <border>
      <left style="thin"/>
      <right style="thin"/>
      <top>
        <color indexed="63"/>
      </top>
      <bottom style="medium"/>
    </border>
    <border>
      <left style="medium"/>
      <right style="thin"/>
      <top style="medium"/>
      <bottom style="thin"/>
    </border>
    <border>
      <left style="medium"/>
      <right style="thin"/>
      <top style="thin"/>
      <bottom>
        <color indexed="63"/>
      </bottom>
    </border>
    <border>
      <left style="medium"/>
      <right style="thin"/>
      <top style="hair"/>
      <bottom style="hair"/>
    </border>
    <border>
      <left style="medium"/>
      <right style="thin"/>
      <top>
        <color indexed="63"/>
      </top>
      <bottom style="hair"/>
    </border>
    <border>
      <left style="medium"/>
      <right style="thin"/>
      <top>
        <color indexed="63"/>
      </top>
      <bottom style="medium"/>
    </border>
    <border>
      <left style="thin"/>
      <right style="medium"/>
      <top style="medium"/>
      <bottom style="thin"/>
    </border>
    <border>
      <left>
        <color indexed="63"/>
      </left>
      <right style="thin"/>
      <top style="thin"/>
      <bottom>
        <color indexed="63"/>
      </bottom>
    </border>
    <border>
      <left>
        <color indexed="63"/>
      </left>
      <right style="thin"/>
      <top style="hair"/>
      <bottom style="hair"/>
    </border>
    <border>
      <left>
        <color indexed="63"/>
      </left>
      <right style="thin"/>
      <top>
        <color indexed="63"/>
      </top>
      <bottom style="hair"/>
    </border>
    <border>
      <left>
        <color indexed="63"/>
      </left>
      <right style="thin"/>
      <top>
        <color indexed="63"/>
      </top>
      <bottom style="medium"/>
    </border>
    <border>
      <left style="medium"/>
      <right style="thin"/>
      <top style="thin"/>
      <bottom style="thin"/>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style="thin"/>
      <top style="thin"/>
      <bottom style="medium"/>
    </border>
    <border>
      <left style="medium"/>
      <right>
        <color indexed="63"/>
      </right>
      <top>
        <color indexed="63"/>
      </top>
      <bottom style="medium"/>
    </border>
    <border>
      <left>
        <color indexed="63"/>
      </left>
      <right style="medium"/>
      <top style="thin"/>
      <bottom style="medium"/>
    </border>
    <border>
      <left>
        <color indexed="63"/>
      </left>
      <right style="medium"/>
      <top style="medium"/>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color indexed="63"/>
      </top>
      <bottom style="medium"/>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style="hair"/>
      <bottom style="medium"/>
    </border>
    <border>
      <left>
        <color indexed="63"/>
      </left>
      <right>
        <color indexed="63"/>
      </right>
      <top>
        <color indexed="63"/>
      </top>
      <bottom style="thin"/>
    </border>
    <border>
      <left style="thin"/>
      <right style="medium"/>
      <top style="medium"/>
      <bottom style="medium"/>
    </border>
    <border>
      <left style="medium"/>
      <right style="medium"/>
      <top style="hair"/>
      <bottom style="hair"/>
    </border>
    <border>
      <left style="medium"/>
      <right style="medium"/>
      <top style="medium"/>
      <bottom>
        <color indexed="63"/>
      </bottom>
    </border>
    <border>
      <left style="medium"/>
      <right style="medium"/>
      <top style="thin"/>
      <bottom style="hair"/>
    </border>
    <border>
      <left style="medium"/>
      <right style="medium"/>
      <top style="hair"/>
      <bottom>
        <color indexed="63"/>
      </bottom>
    </border>
    <border>
      <left style="slantDashDot"/>
      <right/>
      <top style="slantDashDot"/>
      <bottom/>
    </border>
    <border>
      <left/>
      <right/>
      <top style="slantDashDot"/>
      <bottom/>
    </border>
    <border>
      <left/>
      <right style="slantDashDot"/>
      <top style="slantDashDot"/>
      <bottom/>
    </border>
    <border>
      <left style="slantDashDot"/>
      <right/>
      <top/>
      <bottom/>
    </border>
    <border>
      <left/>
      <right style="slantDashDot"/>
      <top/>
      <bottom/>
    </border>
    <border>
      <left style="slantDashDot"/>
      <right/>
      <top/>
      <bottom style="slantDashDot"/>
    </border>
    <border>
      <left/>
      <right/>
      <top/>
      <bottom style="slantDashDot"/>
    </border>
    <border>
      <left/>
      <right style="slantDashDot"/>
      <top/>
      <bottom style="slantDashDot"/>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color indexed="63"/>
      </right>
      <top style="thin"/>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style="medium"/>
      <right style="hair"/>
      <top style="thin"/>
      <bottom style="thin"/>
    </border>
    <border>
      <left style="hair"/>
      <right style="thin"/>
      <top style="thin"/>
      <bottom style="thin"/>
    </border>
    <border>
      <left style="medium"/>
      <right style="hair"/>
      <top style="thin"/>
      <bottom style="medium"/>
    </border>
    <border>
      <left style="hair"/>
      <right style="thin"/>
      <top style="thin"/>
      <bottom style="medium"/>
    </border>
    <border>
      <left>
        <color indexed="63"/>
      </left>
      <right style="medium"/>
      <top style="thin"/>
      <bottom>
        <color indexed="63"/>
      </bottom>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style="medium"/>
      <right>
        <color indexed="63"/>
      </right>
      <top style="hair"/>
      <bottom style="hair"/>
    </border>
    <border>
      <left>
        <color indexed="63"/>
      </left>
      <right style="medium"/>
      <top style="thin"/>
      <bottom style="hair"/>
    </border>
    <border>
      <left>
        <color indexed="63"/>
      </left>
      <right style="medium"/>
      <top style="hair"/>
      <bottom style="medium"/>
    </border>
    <border>
      <left style="medium"/>
      <right>
        <color indexed="63"/>
      </right>
      <top style="thin"/>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style="medium"/>
      <top style="thin"/>
      <bottom style="medium"/>
    </border>
    <border>
      <left style="medium"/>
      <right style="thin"/>
      <top style="thin"/>
      <bottom style="medium"/>
    </border>
    <border>
      <left style="thin"/>
      <right style="medium"/>
      <top style="thin"/>
      <bottom style="thin"/>
    </border>
    <border>
      <left style="medium"/>
      <right>
        <color indexed="63"/>
      </right>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thin"/>
    </border>
    <border>
      <left>
        <color indexed="63"/>
      </left>
      <right style="thin"/>
      <top style="medium"/>
      <bottom style="medium"/>
    </border>
    <border>
      <left style="medium"/>
      <right style="medium"/>
      <top style="thin"/>
      <bottom>
        <color indexed="63"/>
      </bottom>
    </border>
    <border>
      <left>
        <color indexed="63"/>
      </left>
      <right style="thin"/>
      <top>
        <color indexed="63"/>
      </top>
      <bottom>
        <color indexed="63"/>
      </bottom>
    </border>
    <border>
      <left style="medium"/>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color indexed="63"/>
      </bottom>
    </border>
    <border>
      <left style="thin"/>
      <right style="medium"/>
      <top>
        <color indexed="63"/>
      </top>
      <bottom style="medium"/>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1" fillId="0" borderId="0">
      <alignment vertical="center"/>
      <protection/>
    </xf>
    <xf numFmtId="0" fontId="21" fillId="0" borderId="0">
      <alignment vertical="center"/>
      <protection/>
    </xf>
    <xf numFmtId="0" fontId="4" fillId="0" borderId="0" applyNumberFormat="0" applyFill="0" applyBorder="0" applyAlignment="0" applyProtection="0"/>
    <xf numFmtId="0" fontId="62" fillId="32" borderId="0" applyNumberFormat="0" applyBorder="0" applyAlignment="0" applyProtection="0"/>
  </cellStyleXfs>
  <cellXfs count="720">
    <xf numFmtId="0" fontId="0" fillId="0" borderId="0" xfId="0" applyAlignment="1">
      <alignment vertical="center"/>
    </xf>
    <xf numFmtId="0" fontId="2" fillId="0" borderId="0" xfId="0" applyFont="1" applyFill="1" applyAlignment="1">
      <alignment vertical="center"/>
    </xf>
    <xf numFmtId="0" fontId="6" fillId="0" borderId="0" xfId="0" applyFont="1" applyAlignment="1">
      <alignment vertical="center"/>
    </xf>
    <xf numFmtId="0" fontId="9" fillId="0" borderId="0"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11" fillId="0" borderId="0" xfId="0" applyFont="1" applyAlignment="1">
      <alignment vertical="center"/>
    </xf>
    <xf numFmtId="0" fontId="16" fillId="0" borderId="0" xfId="0" applyFont="1" applyFill="1" applyBorder="1" applyAlignment="1">
      <alignment horizontal="center"/>
    </xf>
    <xf numFmtId="0" fontId="12" fillId="0" borderId="0" xfId="0" applyFont="1" applyBorder="1" applyAlignment="1">
      <alignment shrinkToFit="1"/>
    </xf>
    <xf numFmtId="0" fontId="14" fillId="0" borderId="0" xfId="0" applyFont="1" applyFill="1" applyBorder="1" applyAlignment="1">
      <alignment/>
    </xf>
    <xf numFmtId="0" fontId="14" fillId="0" borderId="0" xfId="0" applyFont="1" applyFill="1" applyBorder="1" applyAlignment="1">
      <alignment shrinkToFit="1"/>
    </xf>
    <xf numFmtId="0" fontId="9" fillId="33" borderId="12" xfId="0" applyFont="1" applyFill="1" applyBorder="1" applyAlignment="1">
      <alignment vertical="center"/>
    </xf>
    <xf numFmtId="0" fontId="11" fillId="0" borderId="0" xfId="0" applyFont="1" applyFill="1" applyBorder="1" applyAlignment="1">
      <alignment vertical="center"/>
    </xf>
    <xf numFmtId="185" fontId="9" fillId="0" borderId="13" xfId="0" applyNumberFormat="1" applyFont="1" applyFill="1" applyBorder="1" applyAlignment="1">
      <alignment vertical="center"/>
    </xf>
    <xf numFmtId="185" fontId="9" fillId="0" borderId="0" xfId="0" applyNumberFormat="1" applyFont="1" applyFill="1" applyBorder="1" applyAlignment="1">
      <alignment vertical="center"/>
    </xf>
    <xf numFmtId="180" fontId="9" fillId="0" borderId="14" xfId="0" applyNumberFormat="1" applyFont="1" applyFill="1" applyBorder="1" applyAlignment="1">
      <alignment vertical="center"/>
    </xf>
    <xf numFmtId="180" fontId="9" fillId="0" borderId="10" xfId="0" applyNumberFormat="1" applyFont="1" applyFill="1" applyBorder="1" applyAlignment="1">
      <alignment vertical="center"/>
    </xf>
    <xf numFmtId="185" fontId="9" fillId="0" borderId="15" xfId="0" applyNumberFormat="1" applyFont="1" applyFill="1" applyBorder="1" applyAlignment="1">
      <alignment vertical="center"/>
    </xf>
    <xf numFmtId="185" fontId="9" fillId="0" borderId="11"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5"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13" xfId="0" applyNumberFormat="1" applyFont="1" applyFill="1" applyBorder="1" applyAlignment="1">
      <alignment vertical="center"/>
    </xf>
    <xf numFmtId="0" fontId="0" fillId="0" borderId="0" xfId="0" applyFont="1" applyFill="1" applyAlignment="1">
      <alignment/>
    </xf>
    <xf numFmtId="0" fontId="0" fillId="0" borderId="0" xfId="0" applyFont="1" applyAlignment="1">
      <alignment vertical="center" shrinkToFit="1"/>
    </xf>
    <xf numFmtId="0" fontId="0" fillId="0" borderId="0" xfId="0" applyFont="1" applyAlignment="1">
      <alignment vertical="center"/>
    </xf>
    <xf numFmtId="0" fontId="0" fillId="0" borderId="15" xfId="0" applyFont="1" applyBorder="1" applyAlignment="1">
      <alignment horizontal="right" shrinkToFit="1"/>
    </xf>
    <xf numFmtId="0" fontId="15" fillId="0" borderId="13" xfId="0" applyFont="1" applyBorder="1" applyAlignment="1">
      <alignment shrinkToFit="1"/>
    </xf>
    <xf numFmtId="0" fontId="0" fillId="0" borderId="16" xfId="0" applyFont="1" applyBorder="1" applyAlignment="1">
      <alignment horizontal="center" vertical="center" shrinkToFit="1"/>
    </xf>
    <xf numFmtId="0" fontId="0" fillId="0" borderId="1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xf>
    <xf numFmtId="0" fontId="0" fillId="0" borderId="0" xfId="0" applyFont="1" applyBorder="1" applyAlignment="1">
      <alignment shrinkToFit="1"/>
    </xf>
    <xf numFmtId="0" fontId="0" fillId="0" borderId="0" xfId="0" applyFont="1" applyFill="1" applyBorder="1" applyAlignment="1">
      <alignment shrinkToFit="1"/>
    </xf>
    <xf numFmtId="0" fontId="0" fillId="0" borderId="0" xfId="0" applyFont="1" applyFill="1" applyAlignment="1">
      <alignment horizontal="right"/>
    </xf>
    <xf numFmtId="0" fontId="0" fillId="0" borderId="0" xfId="0" applyFont="1" applyFill="1" applyAlignment="1">
      <alignment vertical="center"/>
    </xf>
    <xf numFmtId="0" fontId="0" fillId="0" borderId="0" xfId="0" applyFont="1" applyFill="1" applyAlignment="1">
      <alignment horizontal="center"/>
    </xf>
    <xf numFmtId="0" fontId="0" fillId="0" borderId="10" xfId="0" applyFont="1" applyBorder="1" applyAlignment="1">
      <alignment vertical="center"/>
    </xf>
    <xf numFmtId="0" fontId="0" fillId="0" borderId="17" xfId="0" applyFont="1" applyBorder="1" applyAlignment="1">
      <alignment horizontal="right" vertical="center"/>
    </xf>
    <xf numFmtId="0" fontId="0" fillId="0" borderId="18" xfId="0" applyFont="1" applyBorder="1" applyAlignment="1">
      <alignment horizontal="left" vertical="center" shrinkToFit="1"/>
    </xf>
    <xf numFmtId="0" fontId="0" fillId="34" borderId="19"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0" xfId="0" applyFont="1" applyFill="1" applyBorder="1" applyAlignment="1" applyProtection="1">
      <alignment vertical="center"/>
      <protection hidden="1"/>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0" borderId="0" xfId="0" applyFont="1" applyFill="1" applyBorder="1" applyAlignment="1">
      <alignment vertical="center"/>
    </xf>
    <xf numFmtId="0" fontId="0" fillId="35" borderId="24" xfId="0" applyFont="1" applyFill="1" applyBorder="1" applyAlignment="1" applyProtection="1">
      <alignment horizontal="left" shrinkToFit="1"/>
      <protection hidden="1"/>
    </xf>
    <xf numFmtId="0" fontId="0" fillId="35" borderId="25" xfId="0" applyFont="1" applyFill="1" applyBorder="1" applyAlignment="1" applyProtection="1">
      <alignment horizontal="left" shrinkToFit="1"/>
      <protection hidden="1"/>
    </xf>
    <xf numFmtId="0" fontId="0" fillId="0" borderId="0" xfId="0" applyFont="1" applyAlignment="1">
      <alignment vertical="center"/>
    </xf>
    <xf numFmtId="0" fontId="0" fillId="34" borderId="26" xfId="0" applyFont="1" applyFill="1" applyBorder="1" applyAlignment="1" applyProtection="1">
      <alignment vertical="center"/>
      <protection hidden="1"/>
    </xf>
    <xf numFmtId="0" fontId="0" fillId="34" borderId="23" xfId="0" applyFont="1" applyFill="1" applyBorder="1" applyAlignment="1" applyProtection="1">
      <alignment vertical="center"/>
      <protection hidden="1"/>
    </xf>
    <xf numFmtId="0" fontId="0" fillId="35" borderId="27" xfId="0" applyFont="1" applyFill="1" applyBorder="1" applyAlignment="1" applyProtection="1">
      <alignment vertical="center"/>
      <protection hidden="1"/>
    </xf>
    <xf numFmtId="0" fontId="0" fillId="35" borderId="28" xfId="0" applyFont="1" applyFill="1" applyBorder="1" applyAlignment="1" applyProtection="1">
      <alignment vertical="center"/>
      <protection hidden="1"/>
    </xf>
    <xf numFmtId="0" fontId="0" fillId="35" borderId="29" xfId="0" applyFont="1" applyFill="1" applyBorder="1" applyAlignment="1" applyProtection="1">
      <alignment vertical="center"/>
      <protection hidden="1"/>
    </xf>
    <xf numFmtId="0" fontId="0" fillId="35" borderId="30" xfId="0" applyFont="1" applyFill="1" applyBorder="1" applyAlignment="1" applyProtection="1">
      <alignment vertical="center"/>
      <protection hidden="1"/>
    </xf>
    <xf numFmtId="0" fontId="0" fillId="35" borderId="25" xfId="0" applyFont="1" applyFill="1" applyBorder="1" applyAlignment="1" applyProtection="1">
      <alignment vertical="center"/>
      <protection hidden="1"/>
    </xf>
    <xf numFmtId="0" fontId="0" fillId="34" borderId="21" xfId="0" applyFont="1" applyFill="1" applyBorder="1" applyAlignment="1" applyProtection="1">
      <alignment horizontal="left" vertical="center"/>
      <protection hidden="1"/>
    </xf>
    <xf numFmtId="0" fontId="0" fillId="34" borderId="31" xfId="0" applyFont="1" applyFill="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34" borderId="32" xfId="0" applyFont="1" applyFill="1" applyBorder="1" applyAlignment="1">
      <alignment vertical="center"/>
    </xf>
    <xf numFmtId="0" fontId="0" fillId="34" borderId="0" xfId="0" applyFont="1" applyFill="1" applyBorder="1" applyAlignment="1">
      <alignment horizontal="left" vertical="center"/>
    </xf>
    <xf numFmtId="0" fontId="0" fillId="34" borderId="33" xfId="0" applyFont="1" applyFill="1" applyBorder="1" applyAlignment="1">
      <alignment vertical="center"/>
    </xf>
    <xf numFmtId="0" fontId="0" fillId="34" borderId="34" xfId="0" applyFont="1" applyFill="1" applyBorder="1" applyAlignment="1">
      <alignment vertical="center"/>
    </xf>
    <xf numFmtId="0" fontId="0" fillId="34" borderId="35" xfId="0" applyFont="1" applyFill="1" applyBorder="1" applyAlignment="1">
      <alignment vertical="center"/>
    </xf>
    <xf numFmtId="0" fontId="0" fillId="36" borderId="12" xfId="0" applyFont="1" applyFill="1" applyBorder="1" applyAlignment="1">
      <alignment vertical="center"/>
    </xf>
    <xf numFmtId="0" fontId="0" fillId="34" borderId="14" xfId="0" applyFont="1" applyFill="1" applyBorder="1" applyAlignment="1">
      <alignment horizontal="right" vertical="center"/>
    </xf>
    <xf numFmtId="0" fontId="0" fillId="34" borderId="19" xfId="0" applyFont="1" applyFill="1" applyBorder="1" applyAlignment="1">
      <alignment horizontal="center" vertical="center"/>
    </xf>
    <xf numFmtId="0" fontId="0" fillId="34" borderId="36" xfId="0" applyFont="1" applyFill="1" applyBorder="1" applyAlignment="1">
      <alignment vertical="center"/>
    </xf>
    <xf numFmtId="0" fontId="0" fillId="34" borderId="12" xfId="0" applyFont="1" applyFill="1" applyBorder="1" applyAlignment="1">
      <alignment vertical="center"/>
    </xf>
    <xf numFmtId="49" fontId="0" fillId="0" borderId="0" xfId="0" applyNumberFormat="1" applyFont="1" applyBorder="1" applyAlignment="1">
      <alignment vertical="center"/>
    </xf>
    <xf numFmtId="180" fontId="0" fillId="0" borderId="0"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0" fontId="0" fillId="34" borderId="37" xfId="0" applyFont="1" applyFill="1" applyBorder="1" applyAlignment="1">
      <alignment vertical="center"/>
    </xf>
    <xf numFmtId="0" fontId="0" fillId="34" borderId="38" xfId="0" applyFont="1" applyFill="1" applyBorder="1" applyAlignment="1">
      <alignment vertical="center"/>
    </xf>
    <xf numFmtId="49" fontId="0" fillId="0" borderId="10" xfId="0" applyNumberFormat="1" applyFont="1" applyBorder="1" applyAlignment="1">
      <alignment horizontal="left" vertical="center"/>
    </xf>
    <xf numFmtId="0" fontId="0" fillId="0" borderId="17" xfId="0" applyFont="1" applyBorder="1" applyAlignment="1">
      <alignment vertical="center"/>
    </xf>
    <xf numFmtId="0" fontId="0" fillId="0" borderId="17"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34" borderId="39" xfId="0" applyFont="1" applyFill="1" applyBorder="1" applyAlignment="1">
      <alignment vertical="center"/>
    </xf>
    <xf numFmtId="0" fontId="0" fillId="34" borderId="19" xfId="0" applyFont="1" applyFill="1" applyBorder="1" applyAlignment="1">
      <alignment vertical="center"/>
    </xf>
    <xf numFmtId="0" fontId="0" fillId="34" borderId="40" xfId="0" applyFont="1" applyFill="1" applyBorder="1" applyAlignment="1">
      <alignment vertical="center"/>
    </xf>
    <xf numFmtId="0" fontId="0" fillId="34" borderId="41" xfId="0" applyFont="1" applyFill="1" applyBorder="1" applyAlignment="1">
      <alignment vertical="center"/>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0" fillId="34" borderId="30" xfId="0" applyFont="1" applyFill="1" applyBorder="1" applyAlignment="1">
      <alignment vertical="center"/>
    </xf>
    <xf numFmtId="0" fontId="0" fillId="0" borderId="10" xfId="0" applyNumberFormat="1"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0" fillId="34"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49" fontId="0" fillId="0" borderId="0" xfId="0" applyNumberFormat="1" applyFont="1" applyAlignment="1">
      <alignment vertical="center"/>
    </xf>
    <xf numFmtId="0" fontId="0" fillId="34" borderId="23" xfId="0" applyFont="1" applyFill="1" applyBorder="1" applyAlignment="1">
      <alignment vertical="center"/>
    </xf>
    <xf numFmtId="0" fontId="0" fillId="34" borderId="43" xfId="0" applyFont="1" applyFill="1" applyBorder="1" applyAlignment="1">
      <alignment vertical="center"/>
    </xf>
    <xf numFmtId="0" fontId="0" fillId="34" borderId="18" xfId="0" applyFont="1" applyFill="1" applyBorder="1" applyAlignment="1">
      <alignment horizontal="center" vertical="center"/>
    </xf>
    <xf numFmtId="0" fontId="9" fillId="36" borderId="44" xfId="0" applyFont="1" applyFill="1" applyBorder="1" applyAlignment="1" applyProtection="1">
      <alignment vertical="center"/>
      <protection locked="0"/>
    </xf>
    <xf numFmtId="0" fontId="9" fillId="36" borderId="45" xfId="0" applyFont="1" applyFill="1" applyBorder="1" applyAlignment="1" applyProtection="1">
      <alignment vertical="center"/>
      <protection locked="0"/>
    </xf>
    <xf numFmtId="0" fontId="9" fillId="36" borderId="43" xfId="0" applyFont="1" applyFill="1" applyBorder="1" applyAlignment="1" applyProtection="1">
      <alignment vertical="center"/>
      <protection locked="0"/>
    </xf>
    <xf numFmtId="0" fontId="9" fillId="36" borderId="24" xfId="0" applyFont="1" applyFill="1" applyBorder="1" applyAlignment="1" applyProtection="1">
      <alignment vertical="center"/>
      <protection locked="0"/>
    </xf>
    <xf numFmtId="0" fontId="9" fillId="36" borderId="25" xfId="0" applyFont="1" applyFill="1" applyBorder="1" applyAlignment="1" applyProtection="1">
      <alignment vertical="center"/>
      <protection locked="0"/>
    </xf>
    <xf numFmtId="0" fontId="9" fillId="36" borderId="46" xfId="0" applyFont="1" applyFill="1" applyBorder="1" applyAlignment="1" applyProtection="1">
      <alignment vertical="center"/>
      <protection locked="0"/>
    </xf>
    <xf numFmtId="0" fontId="9" fillId="36" borderId="47" xfId="0" applyFont="1" applyFill="1" applyBorder="1" applyAlignment="1" applyProtection="1">
      <alignment vertical="center"/>
      <protection locked="0"/>
    </xf>
    <xf numFmtId="0" fontId="9" fillId="36" borderId="48" xfId="0" applyFont="1" applyFill="1" applyBorder="1" applyAlignment="1" applyProtection="1">
      <alignment vertical="center"/>
      <protection locked="0"/>
    </xf>
    <xf numFmtId="0" fontId="9" fillId="36" borderId="49" xfId="0" applyFont="1" applyFill="1" applyBorder="1" applyAlignment="1" applyProtection="1">
      <alignment vertical="center"/>
      <protection locked="0"/>
    </xf>
    <xf numFmtId="0" fontId="9" fillId="36" borderId="50" xfId="0" applyFont="1" applyFill="1" applyBorder="1" applyAlignment="1" applyProtection="1">
      <alignment vertical="center"/>
      <protection locked="0"/>
    </xf>
    <xf numFmtId="0" fontId="9" fillId="36" borderId="51" xfId="0" applyFont="1" applyFill="1" applyBorder="1" applyAlignment="1" applyProtection="1">
      <alignment vertical="center"/>
      <protection locked="0"/>
    </xf>
    <xf numFmtId="0" fontId="9" fillId="36" borderId="52" xfId="0" applyFont="1" applyFill="1" applyBorder="1" applyAlignment="1" applyProtection="1">
      <alignment vertical="center"/>
      <protection locked="0"/>
    </xf>
    <xf numFmtId="0" fontId="9" fillId="36" borderId="53" xfId="0" applyFont="1" applyFill="1" applyBorder="1" applyAlignment="1" applyProtection="1">
      <alignment vertical="center"/>
      <protection locked="0"/>
    </xf>
    <xf numFmtId="0" fontId="9" fillId="36" borderId="54" xfId="0" applyFont="1" applyFill="1" applyBorder="1" applyAlignment="1" applyProtection="1">
      <alignment vertical="center"/>
      <protection locked="0"/>
    </xf>
    <xf numFmtId="0" fontId="0" fillId="35" borderId="46" xfId="0" applyFont="1" applyFill="1" applyBorder="1" applyAlignment="1" applyProtection="1">
      <alignment vertical="center" shrinkToFit="1"/>
      <protection hidden="1"/>
    </xf>
    <xf numFmtId="0" fontId="0" fillId="35" borderId="24" xfId="0" applyFont="1" applyFill="1" applyBorder="1" applyAlignment="1" applyProtection="1">
      <alignment vertical="center" shrinkToFit="1"/>
      <protection hidden="1"/>
    </xf>
    <xf numFmtId="0" fontId="0" fillId="35" borderId="47" xfId="0" applyFont="1" applyFill="1" applyBorder="1" applyAlignment="1" applyProtection="1">
      <alignment vertical="center" shrinkToFit="1"/>
      <protection hidden="1"/>
    </xf>
    <xf numFmtId="0" fontId="0" fillId="35" borderId="25" xfId="0" applyFont="1" applyFill="1" applyBorder="1" applyAlignment="1" applyProtection="1">
      <alignment vertical="center" shrinkToFit="1"/>
      <protection hidden="1"/>
    </xf>
    <xf numFmtId="0" fontId="0" fillId="0" borderId="0" xfId="0" applyFont="1" applyFill="1" applyBorder="1" applyAlignment="1">
      <alignment horizontal="center" vertical="center"/>
    </xf>
    <xf numFmtId="0" fontId="18" fillId="0" borderId="0" xfId="0" applyFont="1" applyBorder="1" applyAlignment="1">
      <alignment horizontal="center" shrinkToFit="1"/>
    </xf>
    <xf numFmtId="0" fontId="0" fillId="0" borderId="0" xfId="0" applyFont="1" applyBorder="1" applyAlignment="1">
      <alignment horizontal="center" vertical="center"/>
    </xf>
    <xf numFmtId="0" fontId="0" fillId="36" borderId="12" xfId="0" applyFont="1" applyFill="1" applyBorder="1" applyAlignment="1">
      <alignment vertical="center"/>
    </xf>
    <xf numFmtId="0" fontId="9" fillId="33" borderId="12" xfId="0" applyFont="1" applyFill="1" applyBorder="1" applyAlignment="1">
      <alignment vertical="center" shrinkToFit="1"/>
    </xf>
    <xf numFmtId="0" fontId="9"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left" vertical="center"/>
    </xf>
    <xf numFmtId="0" fontId="8" fillId="0" borderId="17" xfId="0" applyFont="1" applyBorder="1" applyAlignment="1">
      <alignment horizontal="left" vertical="center"/>
    </xf>
    <xf numFmtId="0" fontId="9" fillId="36" borderId="10" xfId="0" applyFont="1" applyFill="1" applyBorder="1" applyAlignment="1" applyProtection="1">
      <alignment horizontal="left" vertical="center"/>
      <protection locked="0"/>
    </xf>
    <xf numFmtId="0" fontId="0" fillId="34" borderId="21" xfId="0" applyFont="1" applyFill="1" applyBorder="1" applyAlignment="1" applyProtection="1">
      <alignment horizontal="center" vertical="center"/>
      <protection hidden="1"/>
    </xf>
    <xf numFmtId="0" fontId="9" fillId="36" borderId="35" xfId="0" applyFont="1" applyFill="1" applyBorder="1" applyAlignment="1" applyProtection="1">
      <alignment horizontal="left" vertical="center"/>
      <protection hidden="1"/>
    </xf>
    <xf numFmtId="0" fontId="0" fillId="34" borderId="10" xfId="0" applyFont="1" applyFill="1" applyBorder="1" applyAlignment="1" applyProtection="1">
      <alignment horizontal="left" vertical="center"/>
      <protection hidden="1" locked="0"/>
    </xf>
    <xf numFmtId="0" fontId="0" fillId="34" borderId="10" xfId="0" applyFont="1" applyFill="1" applyBorder="1" applyAlignment="1" applyProtection="1">
      <alignment horizontal="center" vertical="center"/>
      <protection hidden="1" locked="0"/>
    </xf>
    <xf numFmtId="0" fontId="0" fillId="34" borderId="44" xfId="0" applyFont="1" applyFill="1" applyBorder="1" applyAlignment="1" applyProtection="1">
      <alignment horizontal="left" vertical="center"/>
      <protection hidden="1" locked="0"/>
    </xf>
    <xf numFmtId="0" fontId="0" fillId="34" borderId="14" xfId="0" applyFont="1" applyFill="1" applyBorder="1" applyAlignment="1" applyProtection="1">
      <alignment horizontal="right" vertical="center"/>
      <protection hidden="1"/>
    </xf>
    <xf numFmtId="0" fontId="0" fillId="35" borderId="46" xfId="0" applyFont="1" applyFill="1" applyBorder="1" applyAlignment="1" applyProtection="1">
      <alignment horizontal="left" vertical="center" shrinkToFit="1"/>
      <protection hidden="1"/>
    </xf>
    <xf numFmtId="0" fontId="0" fillId="35" borderId="24" xfId="0" applyFont="1" applyFill="1" applyBorder="1" applyAlignment="1" applyProtection="1">
      <alignment horizontal="left" vertical="center" shrinkToFit="1"/>
      <protection hidden="1"/>
    </xf>
    <xf numFmtId="0" fontId="0" fillId="35" borderId="47" xfId="0" applyFont="1" applyFill="1" applyBorder="1" applyAlignment="1" applyProtection="1">
      <alignment horizontal="left" vertical="center" shrinkToFit="1"/>
      <protection hidden="1"/>
    </xf>
    <xf numFmtId="0" fontId="0" fillId="35" borderId="25" xfId="0" applyFont="1" applyFill="1" applyBorder="1" applyAlignment="1" applyProtection="1">
      <alignment horizontal="left" vertical="center" shrinkToFit="1"/>
      <protection hidden="1"/>
    </xf>
    <xf numFmtId="0" fontId="0" fillId="35" borderId="32" xfId="0" applyNumberFormat="1" applyFont="1" applyFill="1" applyBorder="1" applyAlignment="1" applyProtection="1">
      <alignment horizontal="left" vertical="center"/>
      <protection hidden="1"/>
    </xf>
    <xf numFmtId="0" fontId="0" fillId="35" borderId="33"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protection hidden="1"/>
    </xf>
    <xf numFmtId="0" fontId="0" fillId="35" borderId="55" xfId="0" applyFont="1" applyFill="1" applyBorder="1" applyAlignment="1" applyProtection="1">
      <alignment horizontal="left" vertical="center" shrinkToFit="1"/>
      <protection hidden="1"/>
    </xf>
    <xf numFmtId="0" fontId="9" fillId="0" borderId="56" xfId="0" applyFont="1" applyBorder="1" applyAlignment="1">
      <alignment horizontal="center" shrinkToFit="1"/>
    </xf>
    <xf numFmtId="0" fontId="9" fillId="36" borderId="19" xfId="0" applyFont="1" applyFill="1" applyBorder="1" applyAlignment="1" applyProtection="1">
      <alignment vertical="center"/>
      <protection locked="0"/>
    </xf>
    <xf numFmtId="0" fontId="9" fillId="36" borderId="31" xfId="0" applyFont="1" applyFill="1" applyBorder="1" applyAlignment="1" applyProtection="1">
      <alignment vertical="center"/>
      <protection locked="0"/>
    </xf>
    <xf numFmtId="0" fontId="9" fillId="36" borderId="34" xfId="0" applyFont="1" applyFill="1" applyBorder="1" applyAlignment="1" applyProtection="1">
      <alignment horizontal="left" vertical="center"/>
      <protection hidden="1" locked="0"/>
    </xf>
    <xf numFmtId="0" fontId="9" fillId="36" borderId="33" xfId="0" applyFont="1" applyFill="1" applyBorder="1" applyAlignment="1" applyProtection="1">
      <alignment horizontal="left" vertical="center"/>
      <protection hidden="1" locked="0"/>
    </xf>
    <xf numFmtId="0" fontId="9" fillId="36" borderId="32" xfId="0" applyNumberFormat="1" applyFont="1" applyFill="1" applyBorder="1" applyAlignment="1" applyProtection="1">
      <alignment horizontal="left" vertical="center"/>
      <protection hidden="1" locked="0"/>
    </xf>
    <xf numFmtId="0" fontId="9" fillId="36" borderId="35" xfId="0" applyFont="1" applyFill="1" applyBorder="1" applyAlignment="1" applyProtection="1">
      <alignment horizontal="left" vertical="center"/>
      <protection hidden="1" locked="0"/>
    </xf>
    <xf numFmtId="0" fontId="9" fillId="36" borderId="57" xfId="0" applyNumberFormat="1" applyFont="1" applyFill="1" applyBorder="1" applyAlignment="1" applyProtection="1">
      <alignment horizontal="left" vertical="center"/>
      <protection locked="0"/>
    </xf>
    <xf numFmtId="0" fontId="0" fillId="0" borderId="11" xfId="0" applyFont="1" applyBorder="1" applyAlignment="1">
      <alignment/>
    </xf>
    <xf numFmtId="0" fontId="0" fillId="0" borderId="22" xfId="0" applyFont="1" applyBorder="1" applyAlignment="1">
      <alignment shrinkToFit="1"/>
    </xf>
    <xf numFmtId="0" fontId="0" fillId="0" borderId="22" xfId="0" applyFont="1" applyBorder="1" applyAlignment="1">
      <alignment/>
    </xf>
    <xf numFmtId="0" fontId="10" fillId="37" borderId="0" xfId="0" applyFont="1" applyFill="1" applyAlignment="1">
      <alignment horizontal="left" vertical="center"/>
    </xf>
    <xf numFmtId="0" fontId="9" fillId="36" borderId="58" xfId="0" applyFont="1" applyFill="1" applyBorder="1" applyAlignment="1" applyProtection="1">
      <alignment vertical="center" shrinkToFit="1"/>
      <protection locked="0"/>
    </xf>
    <xf numFmtId="0" fontId="0" fillId="34" borderId="59" xfId="0" applyFont="1" applyFill="1" applyBorder="1" applyAlignment="1" applyProtection="1">
      <alignment vertical="center"/>
      <protection hidden="1"/>
    </xf>
    <xf numFmtId="0" fontId="9" fillId="36" borderId="60" xfId="0" applyFont="1" applyFill="1" applyBorder="1" applyAlignment="1" applyProtection="1">
      <alignment vertical="center" shrinkToFit="1"/>
      <protection locked="0"/>
    </xf>
    <xf numFmtId="0" fontId="0" fillId="0" borderId="0" xfId="0" applyFont="1" applyFill="1" applyBorder="1" applyAlignment="1" applyProtection="1">
      <alignment vertical="center"/>
      <protection hidden="1"/>
    </xf>
    <xf numFmtId="0" fontId="9" fillId="0" borderId="0" xfId="0" applyFont="1" applyFill="1" applyBorder="1" applyAlignment="1" applyProtection="1">
      <alignment vertical="center" shrinkToFit="1"/>
      <protection locked="0"/>
    </xf>
    <xf numFmtId="0" fontId="9" fillId="0" borderId="0" xfId="0" applyFont="1" applyAlignment="1">
      <alignment vertical="center"/>
    </xf>
    <xf numFmtId="0" fontId="9" fillId="36" borderId="61" xfId="0" applyFont="1" applyFill="1" applyBorder="1" applyAlignment="1" applyProtection="1">
      <alignment horizontal="left" vertical="center" shrinkToFit="1"/>
      <protection locked="0"/>
    </xf>
    <xf numFmtId="0" fontId="9" fillId="0" borderId="15" xfId="0"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shrinkToFit="1"/>
      <protection locked="0"/>
    </xf>
    <xf numFmtId="0" fontId="9" fillId="0" borderId="15" xfId="0" applyFont="1" applyFill="1" applyBorder="1" applyAlignment="1" applyProtection="1">
      <alignment horizontal="left" vertical="center" shrinkToFit="1"/>
      <protection locked="0"/>
    </xf>
    <xf numFmtId="49" fontId="0" fillId="0" borderId="0" xfId="0" applyNumberFormat="1" applyAlignment="1">
      <alignment vertical="center"/>
    </xf>
    <xf numFmtId="0" fontId="21" fillId="0" borderId="0" xfId="0" applyFont="1" applyFill="1" applyAlignment="1">
      <alignment vertical="center"/>
    </xf>
    <xf numFmtId="0" fontId="21" fillId="35" borderId="0" xfId="0" applyFont="1" applyFill="1" applyAlignment="1">
      <alignment vertical="center"/>
    </xf>
    <xf numFmtId="0" fontId="24" fillId="0" borderId="0" xfId="61" applyFont="1" applyFill="1" applyAlignment="1">
      <alignment vertical="center"/>
      <protection/>
    </xf>
    <xf numFmtId="0" fontId="24" fillId="0" borderId="0" xfId="61" applyFont="1" applyFill="1" applyAlignment="1">
      <alignment horizontal="center" vertical="center"/>
      <protection/>
    </xf>
    <xf numFmtId="0" fontId="24" fillId="0" borderId="0" xfId="61" applyFont="1" applyFill="1" applyAlignment="1">
      <alignment horizontal="distributed" vertical="center"/>
      <protection/>
    </xf>
    <xf numFmtId="0" fontId="24" fillId="0" borderId="0" xfId="61" applyFont="1">
      <alignment vertical="center"/>
      <protection/>
    </xf>
    <xf numFmtId="0" fontId="25" fillId="0" borderId="0" xfId="61" applyFont="1" applyFill="1" applyAlignment="1">
      <alignment vertical="center"/>
      <protection/>
    </xf>
    <xf numFmtId="0" fontId="24" fillId="0" borderId="0" xfId="61" applyFont="1" applyFill="1" applyAlignment="1">
      <alignment horizontal="right" vertical="center"/>
      <protection/>
    </xf>
    <xf numFmtId="0" fontId="26" fillId="0" borderId="0" xfId="0" applyFont="1" applyAlignment="1">
      <alignment horizontal="left" vertical="center"/>
    </xf>
    <xf numFmtId="0" fontId="24" fillId="0" borderId="0" xfId="61" applyFont="1" applyFill="1" applyAlignment="1">
      <alignment vertical="top"/>
      <protection/>
    </xf>
    <xf numFmtId="0" fontId="24" fillId="0" borderId="0" xfId="61" applyFont="1" applyFill="1" applyAlignment="1">
      <alignment horizontal="left" vertical="top" wrapText="1"/>
      <protection/>
    </xf>
    <xf numFmtId="0" fontId="24" fillId="0" borderId="0" xfId="61" applyFont="1" applyFill="1" applyAlignment="1">
      <alignment horizontal="left" vertical="center" wrapText="1"/>
      <protection/>
    </xf>
    <xf numFmtId="0" fontId="3" fillId="0" borderId="0" xfId="43" applyAlignment="1" applyProtection="1">
      <alignment vertical="center"/>
      <protection/>
    </xf>
    <xf numFmtId="0" fontId="3" fillId="0" borderId="0" xfId="43" applyFill="1" applyAlignment="1" applyProtection="1">
      <alignment vertical="center"/>
      <protection/>
    </xf>
    <xf numFmtId="0" fontId="29" fillId="0" borderId="62" xfId="61" applyFont="1" applyFill="1" applyBorder="1" applyAlignment="1">
      <alignment vertical="center"/>
      <protection/>
    </xf>
    <xf numFmtId="0" fontId="29" fillId="0" borderId="63" xfId="61" applyFont="1" applyFill="1" applyBorder="1" applyAlignment="1">
      <alignment vertical="center"/>
      <protection/>
    </xf>
    <xf numFmtId="0" fontId="29" fillId="0" borderId="63" xfId="61" applyFont="1" applyFill="1" applyBorder="1" applyAlignment="1">
      <alignment horizontal="left" vertical="center" wrapText="1"/>
      <protection/>
    </xf>
    <xf numFmtId="0" fontId="29" fillId="0" borderId="64" xfId="61" applyFont="1" applyFill="1" applyBorder="1" applyAlignment="1">
      <alignment horizontal="left" vertical="center" wrapText="1"/>
      <protection/>
    </xf>
    <xf numFmtId="0" fontId="29" fillId="0" borderId="65" xfId="61" applyFont="1" applyFill="1" applyBorder="1" applyAlignment="1">
      <alignment vertical="center"/>
      <protection/>
    </xf>
    <xf numFmtId="0" fontId="29" fillId="0" borderId="0" xfId="61" applyFont="1" applyFill="1" applyBorder="1" applyAlignment="1">
      <alignment vertical="center"/>
      <protection/>
    </xf>
    <xf numFmtId="0" fontId="29" fillId="0" borderId="0" xfId="61" applyFont="1" applyFill="1" applyBorder="1" applyAlignment="1">
      <alignment horizontal="left" vertical="center" wrapText="1"/>
      <protection/>
    </xf>
    <xf numFmtId="0" fontId="29" fillId="0" borderId="66" xfId="61" applyFont="1" applyFill="1" applyBorder="1" applyAlignment="1">
      <alignment horizontal="left" vertical="center" wrapText="1"/>
      <protection/>
    </xf>
    <xf numFmtId="0" fontId="30" fillId="0" borderId="0" xfId="61" applyFont="1" applyFill="1" applyBorder="1" applyAlignment="1">
      <alignment horizontal="center" vertical="center"/>
      <protection/>
    </xf>
    <xf numFmtId="0" fontId="29" fillId="0" borderId="0" xfId="61" applyFont="1" applyFill="1" applyAlignment="1">
      <alignment vertical="center"/>
      <protection/>
    </xf>
    <xf numFmtId="0" fontId="29" fillId="0" borderId="0" xfId="62" applyFont="1" applyFill="1" applyAlignment="1">
      <alignment horizontal="left" vertical="center"/>
      <protection/>
    </xf>
    <xf numFmtId="0" fontId="29" fillId="0" borderId="0" xfId="61" applyFont="1">
      <alignment vertical="center"/>
      <protection/>
    </xf>
    <xf numFmtId="0" fontId="29" fillId="0" borderId="0" xfId="62" applyFont="1" applyFill="1" applyBorder="1" applyAlignment="1">
      <alignment horizontal="left" vertical="center"/>
      <protection/>
    </xf>
    <xf numFmtId="0" fontId="29" fillId="0" borderId="0" xfId="61" applyFont="1" applyBorder="1">
      <alignment vertical="center"/>
      <protection/>
    </xf>
    <xf numFmtId="0" fontId="29" fillId="0" borderId="66" xfId="61" applyFont="1" applyBorder="1">
      <alignment vertical="center"/>
      <protection/>
    </xf>
    <xf numFmtId="0" fontId="29" fillId="0" borderId="67" xfId="61" applyFont="1" applyFill="1" applyBorder="1" applyAlignment="1">
      <alignment vertical="center"/>
      <protection/>
    </xf>
    <xf numFmtId="0" fontId="29" fillId="0" borderId="68" xfId="61" applyFont="1" applyFill="1" applyBorder="1" applyAlignment="1">
      <alignment vertical="center"/>
      <protection/>
    </xf>
    <xf numFmtId="0" fontId="29" fillId="0" borderId="68" xfId="61" applyFont="1" applyBorder="1">
      <alignment vertical="center"/>
      <protection/>
    </xf>
    <xf numFmtId="0" fontId="29" fillId="0" borderId="69" xfId="61" applyFont="1" applyBorder="1">
      <alignment vertical="center"/>
      <protection/>
    </xf>
    <xf numFmtId="49" fontId="0" fillId="0" borderId="42" xfId="0" applyNumberFormat="1" applyFont="1" applyBorder="1" applyAlignment="1">
      <alignment vertical="center"/>
    </xf>
    <xf numFmtId="0" fontId="0" fillId="36" borderId="16" xfId="0" applyFont="1" applyFill="1" applyBorder="1" applyAlignment="1">
      <alignment vertical="center"/>
    </xf>
    <xf numFmtId="0" fontId="9" fillId="0" borderId="0" xfId="0" applyFont="1" applyAlignment="1">
      <alignment horizontal="center" vertical="center"/>
    </xf>
    <xf numFmtId="0" fontId="19" fillId="36" borderId="70" xfId="0" applyFont="1" applyFill="1" applyBorder="1" applyAlignment="1">
      <alignment horizontal="center" vertical="center" wrapText="1"/>
    </xf>
    <xf numFmtId="0" fontId="19" fillId="36" borderId="71" xfId="0" applyFont="1" applyFill="1" applyBorder="1" applyAlignment="1">
      <alignment horizontal="center" vertical="center" wrapText="1"/>
    </xf>
    <xf numFmtId="0" fontId="19" fillId="36" borderId="72" xfId="0" applyFont="1" applyFill="1" applyBorder="1" applyAlignment="1">
      <alignment horizontal="center" vertical="center" wrapText="1"/>
    </xf>
    <xf numFmtId="0" fontId="19" fillId="36" borderId="73" xfId="0" applyFont="1" applyFill="1" applyBorder="1" applyAlignment="1">
      <alignment horizontal="center" vertical="center" wrapText="1"/>
    </xf>
    <xf numFmtId="0" fontId="19" fillId="36" borderId="74" xfId="0" applyFont="1" applyFill="1" applyBorder="1" applyAlignment="1">
      <alignment horizontal="center" vertical="center" wrapText="1"/>
    </xf>
    <xf numFmtId="0" fontId="19" fillId="36" borderId="75" xfId="0" applyFont="1" applyFill="1" applyBorder="1" applyAlignment="1">
      <alignment horizontal="center" vertical="center" wrapText="1"/>
    </xf>
    <xf numFmtId="0" fontId="30" fillId="0" borderId="0" xfId="61" applyFont="1" applyFill="1" applyBorder="1" applyAlignment="1">
      <alignment horizontal="center" vertical="center"/>
      <protection/>
    </xf>
    <xf numFmtId="0" fontId="29" fillId="0" borderId="48" xfId="62" applyFont="1" applyFill="1" applyBorder="1" applyAlignment="1">
      <alignment horizontal="center" vertical="center"/>
      <protection/>
    </xf>
    <xf numFmtId="0" fontId="29" fillId="0" borderId="76" xfId="62" applyFont="1" applyFill="1" applyBorder="1" applyAlignment="1">
      <alignment horizontal="center" vertical="center"/>
      <protection/>
    </xf>
    <xf numFmtId="0" fontId="29" fillId="0" borderId="32" xfId="62" applyFont="1" applyFill="1" applyBorder="1" applyAlignment="1">
      <alignment horizontal="center" vertical="center"/>
      <protection/>
    </xf>
    <xf numFmtId="0" fontId="29" fillId="0" borderId="77" xfId="62" applyFont="1" applyFill="1" applyBorder="1" applyAlignment="1">
      <alignment horizontal="center" vertical="center"/>
      <protection/>
    </xf>
    <xf numFmtId="0" fontId="29" fillId="0" borderId="56" xfId="62" applyFont="1" applyFill="1" applyBorder="1" applyAlignment="1">
      <alignment horizontal="center" vertical="center"/>
      <protection/>
    </xf>
    <xf numFmtId="0" fontId="29" fillId="0" borderId="78" xfId="62" applyFont="1" applyFill="1" applyBorder="1" applyAlignment="1">
      <alignment horizontal="center" vertical="center"/>
      <protection/>
    </xf>
    <xf numFmtId="0" fontId="24" fillId="0" borderId="0" xfId="61" applyFont="1" applyFill="1" applyAlignment="1">
      <alignment horizontal="center" vertical="center"/>
      <protection/>
    </xf>
    <xf numFmtId="0" fontId="24" fillId="0" borderId="0" xfId="61" applyFont="1" applyFill="1" applyAlignment="1">
      <alignment horizontal="distributed" vertical="center"/>
      <protection/>
    </xf>
    <xf numFmtId="0" fontId="24" fillId="0" borderId="0" xfId="61" applyFont="1" applyFill="1" applyAlignment="1">
      <alignment horizontal="left" vertical="center" wrapText="1"/>
      <protection/>
    </xf>
    <xf numFmtId="0" fontId="3" fillId="0" borderId="0" xfId="43" applyFill="1" applyAlignment="1" applyProtection="1">
      <alignment horizontal="left" vertical="center"/>
      <protection/>
    </xf>
    <xf numFmtId="0" fontId="28" fillId="0" borderId="0" xfId="43" applyFont="1" applyFill="1" applyAlignment="1" applyProtection="1">
      <alignment horizontal="left" vertical="center"/>
      <protection/>
    </xf>
    <xf numFmtId="0" fontId="24" fillId="0" borderId="0" xfId="62" applyFont="1" applyFill="1" applyAlignment="1">
      <alignment horizontal="left" vertical="center"/>
      <protection/>
    </xf>
    <xf numFmtId="0" fontId="24" fillId="0" borderId="0" xfId="61" applyFont="1" applyFill="1" applyAlignment="1">
      <alignment horizontal="center" vertical="top"/>
      <protection/>
    </xf>
    <xf numFmtId="0" fontId="24" fillId="0" borderId="0" xfId="61" applyFont="1" applyFill="1" applyAlignment="1">
      <alignment horizontal="distributed" vertical="top"/>
      <protection/>
    </xf>
    <xf numFmtId="0" fontId="24" fillId="0" borderId="0" xfId="61" applyFont="1" applyFill="1" applyAlignment="1">
      <alignment horizontal="left" vertical="top" wrapText="1"/>
      <protection/>
    </xf>
    <xf numFmtId="0" fontId="22" fillId="0" borderId="0" xfId="61" applyFont="1" applyFill="1" applyAlignment="1">
      <alignment horizontal="center" vertical="center" wrapText="1"/>
      <protection/>
    </xf>
    <xf numFmtId="0" fontId="22" fillId="0" borderId="0" xfId="61" applyFont="1" applyFill="1" applyAlignment="1">
      <alignment horizontal="center" vertical="center"/>
      <protection/>
    </xf>
    <xf numFmtId="185" fontId="9" fillId="36" borderId="79" xfId="0" applyNumberFormat="1" applyFont="1" applyFill="1" applyBorder="1" applyAlignment="1" applyProtection="1">
      <alignment horizontal="left" vertical="center"/>
      <protection locked="0"/>
    </xf>
    <xf numFmtId="185" fontId="9" fillId="36" borderId="80" xfId="0" applyNumberFormat="1" applyFont="1" applyFill="1" applyBorder="1" applyAlignment="1" applyProtection="1">
      <alignment horizontal="left" vertical="center"/>
      <protection locked="0"/>
    </xf>
    <xf numFmtId="185" fontId="9" fillId="36" borderId="81" xfId="0" applyNumberFormat="1" applyFont="1" applyFill="1" applyBorder="1" applyAlignment="1" applyProtection="1">
      <alignment horizontal="left" vertical="center"/>
      <protection locked="0"/>
    </xf>
    <xf numFmtId="185" fontId="9" fillId="36" borderId="45" xfId="0" applyNumberFormat="1" applyFont="1" applyFill="1" applyBorder="1" applyAlignment="1" applyProtection="1">
      <alignment horizontal="left" vertical="center"/>
      <protection locked="0"/>
    </xf>
    <xf numFmtId="185" fontId="9" fillId="36" borderId="18" xfId="0" applyNumberFormat="1" applyFont="1" applyFill="1" applyBorder="1" applyAlignment="1" applyProtection="1">
      <alignment horizontal="left" vertical="center"/>
      <protection locked="0"/>
    </xf>
    <xf numFmtId="185" fontId="9" fillId="36" borderId="43" xfId="0" applyNumberFormat="1" applyFont="1" applyFill="1" applyBorder="1" applyAlignment="1" applyProtection="1">
      <alignment horizontal="left" vertical="center"/>
      <protection locked="0"/>
    </xf>
    <xf numFmtId="0" fontId="5" fillId="35" borderId="82" xfId="0" applyFont="1" applyFill="1" applyBorder="1" applyAlignment="1" applyProtection="1">
      <alignment horizontal="center" shrinkToFit="1"/>
      <protection hidden="1"/>
    </xf>
    <xf numFmtId="0" fontId="5" fillId="35" borderId="11" xfId="0" applyFont="1" applyFill="1" applyBorder="1" applyAlignment="1" applyProtection="1">
      <alignment horizontal="center" shrinkToFit="1"/>
      <protection hidden="1"/>
    </xf>
    <xf numFmtId="0" fontId="5" fillId="35" borderId="83" xfId="0" applyFont="1" applyFill="1" applyBorder="1" applyAlignment="1" applyProtection="1">
      <alignment horizontal="center" shrinkToFit="1"/>
      <protection hidden="1"/>
    </xf>
    <xf numFmtId="0" fontId="9" fillId="36" borderId="20" xfId="0" applyFont="1" applyFill="1" applyBorder="1" applyAlignment="1" applyProtection="1">
      <alignment horizontal="left" vertical="center" shrinkToFit="1"/>
      <protection locked="0"/>
    </xf>
    <xf numFmtId="0" fontId="9" fillId="36" borderId="22" xfId="0" applyFont="1" applyFill="1" applyBorder="1" applyAlignment="1" applyProtection="1">
      <alignment horizontal="left" vertical="center" shrinkToFit="1"/>
      <protection locked="0"/>
    </xf>
    <xf numFmtId="0" fontId="9" fillId="36" borderId="21" xfId="0" applyFont="1" applyFill="1" applyBorder="1" applyAlignment="1" applyProtection="1">
      <alignment horizontal="left" vertical="center" shrinkToFit="1"/>
      <protection locked="0"/>
    </xf>
    <xf numFmtId="0" fontId="9" fillId="36" borderId="45" xfId="0" applyFont="1" applyFill="1" applyBorder="1" applyAlignment="1" applyProtection="1">
      <alignment horizontal="left" vertical="center" shrinkToFit="1"/>
      <protection locked="0"/>
    </xf>
    <xf numFmtId="0" fontId="9" fillId="36" borderId="18" xfId="0" applyFont="1" applyFill="1" applyBorder="1" applyAlignment="1" applyProtection="1">
      <alignment horizontal="left" vertical="center" shrinkToFit="1"/>
      <protection locked="0"/>
    </xf>
    <xf numFmtId="0" fontId="9" fillId="36" borderId="84" xfId="0" applyFont="1" applyFill="1" applyBorder="1" applyAlignment="1" applyProtection="1">
      <alignment horizontal="left" vertical="center" shrinkToFit="1"/>
      <protection locked="0"/>
    </xf>
    <xf numFmtId="0" fontId="9" fillId="36" borderId="43" xfId="0" applyFont="1" applyFill="1" applyBorder="1" applyAlignment="1" applyProtection="1">
      <alignment horizontal="left" vertical="center" shrinkToFit="1"/>
      <protection locked="0"/>
    </xf>
    <xf numFmtId="0" fontId="0" fillId="34" borderId="20" xfId="0" applyFont="1" applyFill="1" applyBorder="1" applyAlignment="1">
      <alignment horizontal="left" vertical="center"/>
    </xf>
    <xf numFmtId="0" fontId="0" fillId="34" borderId="22"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18" xfId="0" applyFont="1" applyFill="1" applyBorder="1" applyAlignment="1">
      <alignment horizontal="left" vertical="center"/>
    </xf>
    <xf numFmtId="0" fontId="0" fillId="34" borderId="84" xfId="0" applyFont="1" applyFill="1" applyBorder="1" applyAlignment="1">
      <alignment horizontal="left" vertical="center"/>
    </xf>
    <xf numFmtId="0" fontId="9" fillId="36" borderId="23" xfId="0" applyFont="1" applyFill="1" applyBorder="1" applyAlignment="1" applyProtection="1">
      <alignment horizontal="left" vertical="center" shrinkToFit="1"/>
      <protection locked="0"/>
    </xf>
    <xf numFmtId="0" fontId="0" fillId="34" borderId="85" xfId="0" applyFont="1" applyFill="1" applyBorder="1" applyAlignment="1">
      <alignment horizontal="left" vertical="center"/>
    </xf>
    <xf numFmtId="0" fontId="0" fillId="34" borderId="86" xfId="0" applyFont="1" applyFill="1" applyBorder="1" applyAlignment="1">
      <alignment horizontal="left" vertical="center"/>
    </xf>
    <xf numFmtId="0" fontId="9" fillId="36" borderId="87" xfId="0" applyFont="1" applyFill="1" applyBorder="1" applyAlignment="1" applyProtection="1">
      <alignment horizontal="left" vertical="center"/>
      <protection locked="0"/>
    </xf>
    <xf numFmtId="0" fontId="9" fillId="36" borderId="10" xfId="0" applyFont="1" applyFill="1" applyBorder="1" applyAlignment="1" applyProtection="1">
      <alignment horizontal="left" vertical="center"/>
      <protection locked="0"/>
    </xf>
    <xf numFmtId="0" fontId="9" fillId="36" borderId="44" xfId="0" applyFont="1" applyFill="1" applyBorder="1" applyAlignment="1" applyProtection="1">
      <alignment horizontal="left" vertical="center"/>
      <protection locked="0"/>
    </xf>
    <xf numFmtId="0" fontId="0" fillId="34" borderId="88" xfId="0" applyFont="1" applyFill="1" applyBorder="1" applyAlignment="1">
      <alignment horizontal="left" vertical="center"/>
    </xf>
    <xf numFmtId="0" fontId="9" fillId="36" borderId="89" xfId="0" applyFont="1" applyFill="1" applyBorder="1" applyAlignment="1" applyProtection="1">
      <alignment horizontal="left" vertical="center"/>
      <protection locked="0"/>
    </xf>
    <xf numFmtId="0" fontId="9" fillId="36" borderId="0" xfId="0" applyFont="1" applyFill="1" applyBorder="1" applyAlignment="1" applyProtection="1">
      <alignment horizontal="left" vertical="center"/>
      <protection locked="0"/>
    </xf>
    <xf numFmtId="0" fontId="9" fillId="36" borderId="90" xfId="0" applyFont="1" applyFill="1" applyBorder="1" applyAlignment="1" applyProtection="1">
      <alignment horizontal="left" vertical="center"/>
      <protection locked="0"/>
    </xf>
    <xf numFmtId="0" fontId="0" fillId="34" borderId="80" xfId="0" applyFont="1" applyFill="1" applyBorder="1" applyAlignment="1">
      <alignment horizontal="center" vertical="center"/>
    </xf>
    <xf numFmtId="0" fontId="9" fillId="36" borderId="79" xfId="0" applyFont="1" applyFill="1" applyBorder="1" applyAlignment="1" applyProtection="1">
      <alignment horizontal="left" vertical="center"/>
      <protection locked="0"/>
    </xf>
    <xf numFmtId="0" fontId="9" fillId="36" borderId="80" xfId="0" applyFont="1" applyFill="1" applyBorder="1" applyAlignment="1" applyProtection="1">
      <alignment horizontal="left" vertical="center"/>
      <protection locked="0"/>
    </xf>
    <xf numFmtId="0" fontId="0" fillId="34" borderId="37" xfId="0" applyFont="1" applyFill="1" applyBorder="1" applyAlignment="1">
      <alignment horizontal="left" vertical="center"/>
    </xf>
    <xf numFmtId="0" fontId="0" fillId="34" borderId="38"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22" xfId="0" applyFont="1" applyFill="1" applyBorder="1" applyAlignment="1">
      <alignment horizontal="center" vertical="center"/>
    </xf>
    <xf numFmtId="180" fontId="9" fillId="36" borderId="79" xfId="0" applyNumberFormat="1" applyFont="1" applyFill="1" applyBorder="1" applyAlignment="1" applyProtection="1">
      <alignment horizontal="left" vertical="center"/>
      <protection locked="0"/>
    </xf>
    <xf numFmtId="180" fontId="9" fillId="36" borderId="80" xfId="0" applyNumberFormat="1" applyFont="1" applyFill="1" applyBorder="1" applyAlignment="1" applyProtection="1">
      <alignment horizontal="left" vertical="center"/>
      <protection locked="0"/>
    </xf>
    <xf numFmtId="180" fontId="9" fillId="36" borderId="81" xfId="0" applyNumberFormat="1" applyFont="1" applyFill="1" applyBorder="1" applyAlignment="1" applyProtection="1">
      <alignment horizontal="left" vertical="center"/>
      <protection locked="0"/>
    </xf>
    <xf numFmtId="0" fontId="9" fillId="36" borderId="82" xfId="0" applyFont="1" applyFill="1" applyBorder="1" applyAlignment="1" applyProtection="1">
      <alignment horizontal="left" vertical="center"/>
      <protection locked="0"/>
    </xf>
    <xf numFmtId="0" fontId="9" fillId="36" borderId="11" xfId="0" applyFont="1" applyFill="1" applyBorder="1" applyAlignment="1" applyProtection="1">
      <alignment horizontal="left" vertical="center"/>
      <protection locked="0"/>
    </xf>
    <xf numFmtId="0" fontId="9" fillId="36" borderId="92" xfId="0" applyFont="1" applyFill="1" applyBorder="1" applyAlignment="1" applyProtection="1">
      <alignment horizontal="left" vertical="center"/>
      <protection locked="0"/>
    </xf>
    <xf numFmtId="0" fontId="9" fillId="36" borderId="51" xfId="0" applyFont="1" applyFill="1" applyBorder="1" applyAlignment="1" applyProtection="1">
      <alignment horizontal="left" vertical="center"/>
      <protection locked="0"/>
    </xf>
    <xf numFmtId="0" fontId="9" fillId="36" borderId="17" xfId="0" applyFont="1" applyFill="1" applyBorder="1" applyAlignment="1" applyProtection="1">
      <alignment horizontal="left" vertical="center"/>
      <protection locked="0"/>
    </xf>
    <xf numFmtId="0" fontId="9" fillId="36" borderId="93" xfId="0" applyFont="1" applyFill="1" applyBorder="1" applyAlignment="1" applyProtection="1">
      <alignment horizontal="left" vertical="center"/>
      <protection locked="0"/>
    </xf>
    <xf numFmtId="0" fontId="0" fillId="36" borderId="77" xfId="0" applyFont="1" applyFill="1" applyBorder="1" applyAlignment="1" applyProtection="1">
      <alignment horizontal="left" vertical="center"/>
      <protection locked="0"/>
    </xf>
    <xf numFmtId="0" fontId="0" fillId="36" borderId="56" xfId="0" applyFont="1" applyFill="1" applyBorder="1" applyAlignment="1" applyProtection="1">
      <alignment horizontal="left" vertical="center"/>
      <protection locked="0"/>
    </xf>
    <xf numFmtId="0" fontId="0" fillId="36" borderId="94" xfId="0" applyFont="1" applyFill="1" applyBorder="1" applyAlignment="1" applyProtection="1">
      <alignment horizontal="left" vertical="center"/>
      <protection locked="0"/>
    </xf>
    <xf numFmtId="0" fontId="0" fillId="35" borderId="77" xfId="0" applyFont="1" applyFill="1" applyBorder="1" applyAlignment="1" applyProtection="1">
      <alignment horizontal="center" shrinkToFit="1"/>
      <protection hidden="1"/>
    </xf>
    <xf numFmtId="0" fontId="0" fillId="35" borderId="56" xfId="0" applyFont="1" applyFill="1" applyBorder="1" applyAlignment="1" applyProtection="1">
      <alignment horizontal="center" shrinkToFit="1"/>
      <protection hidden="1"/>
    </xf>
    <xf numFmtId="0" fontId="0" fillId="35" borderId="78" xfId="0" applyFont="1" applyFill="1" applyBorder="1" applyAlignment="1" applyProtection="1">
      <alignment horizontal="center" shrinkToFit="1"/>
      <protection hidden="1"/>
    </xf>
    <xf numFmtId="0" fontId="0" fillId="34" borderId="91"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95" xfId="0" applyFont="1" applyFill="1" applyBorder="1" applyAlignment="1" applyProtection="1">
      <alignment shrinkToFit="1"/>
      <protection/>
    </xf>
    <xf numFmtId="0" fontId="0" fillId="34" borderId="96" xfId="0" applyFont="1" applyFill="1" applyBorder="1" applyAlignment="1" applyProtection="1">
      <alignment shrinkToFit="1"/>
      <protection/>
    </xf>
    <xf numFmtId="0" fontId="0" fillId="34" borderId="97" xfId="0" applyFont="1" applyFill="1" applyBorder="1" applyAlignment="1" applyProtection="1">
      <alignment shrinkToFit="1"/>
      <protection/>
    </xf>
    <xf numFmtId="0" fontId="0" fillId="34" borderId="98" xfId="0" applyFont="1" applyFill="1" applyBorder="1" applyAlignment="1" applyProtection="1">
      <alignment shrinkToFit="1"/>
      <protection/>
    </xf>
    <xf numFmtId="0" fontId="9" fillId="34" borderId="80" xfId="0" applyFont="1" applyFill="1" applyBorder="1" applyAlignment="1" applyProtection="1">
      <alignment horizontal="left" vertical="center"/>
      <protection locked="0"/>
    </xf>
    <xf numFmtId="0" fontId="9" fillId="34" borderId="81" xfId="0" applyFont="1" applyFill="1" applyBorder="1" applyAlignment="1" applyProtection="1">
      <alignment horizontal="left" vertical="center"/>
      <protection locked="0"/>
    </xf>
    <xf numFmtId="0" fontId="9" fillId="36" borderId="56" xfId="0" applyFont="1" applyFill="1" applyBorder="1" applyAlignment="1" applyProtection="1">
      <alignment horizontal="left" vertical="center"/>
      <protection locked="0"/>
    </xf>
    <xf numFmtId="0" fontId="9" fillId="36" borderId="94" xfId="0" applyFont="1" applyFill="1" applyBorder="1" applyAlignment="1" applyProtection="1">
      <alignment horizontal="left" vertical="center"/>
      <protection locked="0"/>
    </xf>
    <xf numFmtId="0" fontId="9" fillId="36" borderId="76" xfId="0" applyFont="1" applyFill="1" applyBorder="1" applyAlignment="1" applyProtection="1">
      <alignment horizontal="left" vertical="center"/>
      <protection locked="0"/>
    </xf>
    <xf numFmtId="0" fontId="9" fillId="36" borderId="99" xfId="0" applyFont="1" applyFill="1" applyBorder="1" applyAlignment="1" applyProtection="1">
      <alignment horizontal="left" vertical="center"/>
      <protection locked="0"/>
    </xf>
    <xf numFmtId="0" fontId="0" fillId="34" borderId="79" xfId="0" applyNumberFormat="1" applyFont="1" applyFill="1" applyBorder="1" applyAlignment="1">
      <alignment horizontal="center" vertical="center"/>
    </xf>
    <xf numFmtId="0" fontId="0" fillId="34" borderId="80" xfId="0" applyNumberFormat="1" applyFont="1" applyFill="1" applyBorder="1" applyAlignment="1">
      <alignment horizontal="center" vertical="center"/>
    </xf>
    <xf numFmtId="0" fontId="0" fillId="34" borderId="38" xfId="0" applyNumberFormat="1" applyFont="1" applyFill="1" applyBorder="1" applyAlignment="1">
      <alignment horizontal="center" vertical="center"/>
    </xf>
    <xf numFmtId="49" fontId="0" fillId="34" borderId="51" xfId="0" applyNumberFormat="1" applyFont="1" applyFill="1" applyBorder="1" applyAlignment="1">
      <alignment horizontal="center" vertical="center"/>
    </xf>
    <xf numFmtId="49" fontId="0" fillId="34" borderId="17" xfId="0" applyNumberFormat="1" applyFont="1" applyFill="1" applyBorder="1" applyAlignment="1">
      <alignment horizontal="center" vertical="center"/>
    </xf>
    <xf numFmtId="49" fontId="0" fillId="34" borderId="35" xfId="0" applyNumberFormat="1" applyFont="1" applyFill="1" applyBorder="1" applyAlignment="1">
      <alignment horizontal="center" vertical="center"/>
    </xf>
    <xf numFmtId="49" fontId="9" fillId="36" borderId="48" xfId="0" applyNumberFormat="1" applyFont="1" applyFill="1" applyBorder="1" applyAlignment="1" applyProtection="1">
      <alignment horizontal="left" vertical="center"/>
      <protection locked="0"/>
    </xf>
    <xf numFmtId="49" fontId="9" fillId="36" borderId="76" xfId="0" applyNumberFormat="1" applyFont="1" applyFill="1" applyBorder="1" applyAlignment="1" applyProtection="1">
      <alignment horizontal="left" vertical="center"/>
      <protection locked="0"/>
    </xf>
    <xf numFmtId="49" fontId="9" fillId="36" borderId="32" xfId="0" applyNumberFormat="1" applyFont="1" applyFill="1" applyBorder="1" applyAlignment="1" applyProtection="1">
      <alignment horizontal="left" vertical="center"/>
      <protection locked="0"/>
    </xf>
    <xf numFmtId="0" fontId="9" fillId="36" borderId="79" xfId="0" applyFont="1" applyFill="1" applyBorder="1" applyAlignment="1" applyProtection="1">
      <alignment horizontal="center" vertical="center"/>
      <protection locked="0"/>
    </xf>
    <xf numFmtId="0" fontId="9" fillId="36" borderId="80" xfId="0" applyFont="1" applyFill="1" applyBorder="1" applyAlignment="1" applyProtection="1">
      <alignment horizontal="center" vertical="center"/>
      <protection locked="0"/>
    </xf>
    <xf numFmtId="49" fontId="9" fillId="36" borderId="79" xfId="0" applyNumberFormat="1" applyFont="1" applyFill="1" applyBorder="1" applyAlignment="1" applyProtection="1">
      <alignment horizontal="left" vertical="center"/>
      <protection locked="0"/>
    </xf>
    <xf numFmtId="49" fontId="9" fillId="36" borderId="80" xfId="0" applyNumberFormat="1" applyFont="1" applyFill="1" applyBorder="1" applyAlignment="1" applyProtection="1">
      <alignment horizontal="left" vertical="center"/>
      <protection locked="0"/>
    </xf>
    <xf numFmtId="49" fontId="9" fillId="36" borderId="56" xfId="0" applyNumberFormat="1" applyFont="1" applyFill="1" applyBorder="1" applyAlignment="1" applyProtection="1">
      <alignment horizontal="left" vertical="center"/>
      <protection locked="0"/>
    </xf>
    <xf numFmtId="49" fontId="9" fillId="36" borderId="94" xfId="0" applyNumberFormat="1" applyFont="1" applyFill="1" applyBorder="1" applyAlignment="1" applyProtection="1">
      <alignment horizontal="left" vertical="center"/>
      <protection locked="0"/>
    </xf>
    <xf numFmtId="0" fontId="9" fillId="36" borderId="100" xfId="0" applyFont="1" applyFill="1" applyBorder="1" applyAlignment="1" applyProtection="1">
      <alignment horizontal="center" vertical="center"/>
      <protection locked="0"/>
    </xf>
    <xf numFmtId="0" fontId="9" fillId="36" borderId="101" xfId="0" applyFont="1" applyFill="1" applyBorder="1" applyAlignment="1" applyProtection="1">
      <alignment horizontal="center" vertical="center"/>
      <protection locked="0"/>
    </xf>
    <xf numFmtId="0" fontId="0" fillId="34" borderId="20" xfId="0" applyFont="1" applyFill="1" applyBorder="1" applyAlignment="1">
      <alignment horizontal="center" vertical="center"/>
    </xf>
    <xf numFmtId="0" fontId="9" fillId="36" borderId="102" xfId="0" applyFont="1" applyFill="1" applyBorder="1" applyAlignment="1" applyProtection="1">
      <alignment horizontal="center" vertical="center"/>
      <protection locked="0"/>
    </xf>
    <xf numFmtId="49" fontId="9" fillId="36" borderId="19" xfId="0" applyNumberFormat="1" applyFont="1" applyFill="1" applyBorder="1" applyAlignment="1" applyProtection="1">
      <alignment horizontal="left" vertical="center"/>
      <protection locked="0"/>
    </xf>
    <xf numFmtId="49" fontId="9" fillId="36" borderId="20" xfId="0" applyNumberFormat="1" applyFont="1" applyFill="1" applyBorder="1" applyAlignment="1" applyProtection="1">
      <alignment horizontal="left" vertical="center"/>
      <protection locked="0"/>
    </xf>
    <xf numFmtId="49" fontId="9" fillId="36" borderId="22" xfId="0" applyNumberFormat="1" applyFont="1" applyFill="1" applyBorder="1" applyAlignment="1" applyProtection="1">
      <alignment horizontal="left" vertical="center"/>
      <protection locked="0"/>
    </xf>
    <xf numFmtId="0" fontId="9" fillId="36" borderId="41" xfId="0" applyFont="1" applyFill="1" applyBorder="1" applyAlignment="1" applyProtection="1">
      <alignment horizontal="center" vertical="center"/>
      <protection locked="0"/>
    </xf>
    <xf numFmtId="0" fontId="0" fillId="34" borderId="56"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44" xfId="0" applyFont="1" applyFill="1" applyBorder="1" applyAlignment="1">
      <alignment horizontal="center" vertical="center"/>
    </xf>
    <xf numFmtId="0" fontId="10" fillId="37" borderId="0" xfId="0" applyFont="1" applyFill="1" applyAlignment="1">
      <alignment horizontal="left" vertical="center"/>
    </xf>
    <xf numFmtId="0" fontId="0" fillId="34" borderId="10" xfId="0" applyFont="1" applyFill="1" applyBorder="1" applyAlignment="1">
      <alignment horizontal="right" vertical="center"/>
    </xf>
    <xf numFmtId="0" fontId="0" fillId="34" borderId="44" xfId="0" applyFont="1" applyFill="1" applyBorder="1" applyAlignment="1">
      <alignment horizontal="right" vertical="center"/>
    </xf>
    <xf numFmtId="0" fontId="9" fillId="36" borderId="10" xfId="0" applyFont="1" applyFill="1" applyBorder="1" applyAlignment="1" applyProtection="1">
      <alignment horizontal="center" vertical="center"/>
      <protection locked="0"/>
    </xf>
    <xf numFmtId="0" fontId="9" fillId="36" borderId="20" xfId="0" applyFont="1" applyFill="1" applyBorder="1" applyAlignment="1" applyProtection="1">
      <alignment horizontal="center" vertical="center"/>
      <protection locked="0"/>
    </xf>
    <xf numFmtId="0" fontId="9" fillId="36" borderId="22" xfId="0" applyFont="1" applyFill="1" applyBorder="1" applyAlignment="1" applyProtection="1">
      <alignment horizontal="center" vertical="center"/>
      <protection locked="0"/>
    </xf>
    <xf numFmtId="0" fontId="9" fillId="36" borderId="21" xfId="0" applyFont="1" applyFill="1" applyBorder="1" applyAlignment="1" applyProtection="1">
      <alignment horizontal="center" vertical="center"/>
      <protection locked="0"/>
    </xf>
    <xf numFmtId="0" fontId="9" fillId="36" borderId="48" xfId="0" applyFont="1" applyFill="1" applyBorder="1" applyAlignment="1" applyProtection="1">
      <alignment horizontal="left" vertical="center" shrinkToFit="1"/>
      <protection locked="0"/>
    </xf>
    <xf numFmtId="0" fontId="9" fillId="36" borderId="76" xfId="0" applyFont="1" applyFill="1" applyBorder="1" applyAlignment="1" applyProtection="1">
      <alignment horizontal="left" vertical="center" shrinkToFit="1"/>
      <protection locked="0"/>
    </xf>
    <xf numFmtId="0" fontId="9" fillId="36" borderId="99" xfId="0" applyFont="1" applyFill="1" applyBorder="1" applyAlignment="1" applyProtection="1">
      <alignment horizontal="left" vertical="center" shrinkToFit="1"/>
      <protection locked="0"/>
    </xf>
    <xf numFmtId="0" fontId="9" fillId="36" borderId="49" xfId="0" applyFont="1" applyFill="1" applyBorder="1" applyAlignment="1" applyProtection="1">
      <alignment horizontal="left" vertical="center"/>
      <protection locked="0"/>
    </xf>
    <xf numFmtId="0" fontId="9" fillId="36" borderId="33" xfId="0" applyFont="1" applyFill="1" applyBorder="1" applyAlignment="1" applyProtection="1">
      <alignment horizontal="left" vertical="center"/>
      <protection locked="0"/>
    </xf>
    <xf numFmtId="0" fontId="9" fillId="36" borderId="49" xfId="0" applyFont="1" applyFill="1" applyBorder="1" applyAlignment="1" applyProtection="1">
      <alignment horizontal="right" vertical="center" shrinkToFit="1"/>
      <protection locked="0"/>
    </xf>
    <xf numFmtId="0" fontId="9" fillId="36" borderId="103" xfId="0" applyFont="1" applyFill="1" applyBorder="1" applyAlignment="1" applyProtection="1">
      <alignment horizontal="right" vertical="center" shrinkToFit="1"/>
      <protection locked="0"/>
    </xf>
    <xf numFmtId="0" fontId="9" fillId="36" borderId="33" xfId="0" applyFont="1" applyFill="1" applyBorder="1" applyAlignment="1" applyProtection="1">
      <alignment horizontal="right" vertical="center" shrinkToFit="1"/>
      <protection locked="0"/>
    </xf>
    <xf numFmtId="0" fontId="9" fillId="36" borderId="104" xfId="0" applyFont="1" applyFill="1" applyBorder="1" applyAlignment="1" applyProtection="1">
      <alignment horizontal="right" vertical="center" shrinkToFit="1"/>
      <protection locked="0"/>
    </xf>
    <xf numFmtId="0" fontId="0" fillId="36" borderId="79" xfId="0" applyFont="1" applyFill="1" applyBorder="1" applyAlignment="1">
      <alignment horizontal="center" vertical="center"/>
    </xf>
    <xf numFmtId="0" fontId="0" fillId="36" borderId="38" xfId="0" applyFont="1" applyFill="1" applyBorder="1" applyAlignment="1">
      <alignment horizontal="center" vertical="center"/>
    </xf>
    <xf numFmtId="0" fontId="9" fillId="33" borderId="79" xfId="0" applyFont="1" applyFill="1" applyBorder="1" applyAlignment="1">
      <alignment horizontal="center" vertical="center" shrinkToFit="1"/>
    </xf>
    <xf numFmtId="0" fontId="9" fillId="33" borderId="38" xfId="0" applyFont="1" applyFill="1" applyBorder="1" applyAlignment="1">
      <alignment horizontal="center" vertical="center" shrinkToFit="1"/>
    </xf>
    <xf numFmtId="0" fontId="9" fillId="36" borderId="49" xfId="0" applyFont="1" applyFill="1" applyBorder="1" applyAlignment="1" applyProtection="1">
      <alignment vertical="center" shrinkToFit="1"/>
      <protection locked="0"/>
    </xf>
    <xf numFmtId="0" fontId="9" fillId="36" borderId="103" xfId="0" applyFont="1" applyFill="1" applyBorder="1" applyAlignment="1" applyProtection="1">
      <alignment vertical="center" shrinkToFit="1"/>
      <protection locked="0"/>
    </xf>
    <xf numFmtId="0" fontId="9" fillId="36" borderId="33" xfId="0" applyFont="1" applyFill="1" applyBorder="1" applyAlignment="1" applyProtection="1">
      <alignment vertical="center" shrinkToFit="1"/>
      <protection locked="0"/>
    </xf>
    <xf numFmtId="0" fontId="9" fillId="36" borderId="104" xfId="0" applyFont="1" applyFill="1" applyBorder="1" applyAlignment="1" applyProtection="1">
      <alignment vertical="center" shrinkToFit="1"/>
      <protection locked="0"/>
    </xf>
    <xf numFmtId="49" fontId="9" fillId="36" borderId="49" xfId="0" applyNumberFormat="1" applyFont="1" applyFill="1" applyBorder="1" applyAlignment="1" applyProtection="1">
      <alignment vertical="center"/>
      <protection locked="0"/>
    </xf>
    <xf numFmtId="49" fontId="9" fillId="36" borderId="103" xfId="0" applyNumberFormat="1" applyFont="1" applyFill="1" applyBorder="1" applyAlignment="1" applyProtection="1">
      <alignment vertical="center"/>
      <protection locked="0"/>
    </xf>
    <xf numFmtId="49" fontId="9" fillId="36" borderId="33" xfId="0" applyNumberFormat="1" applyFont="1" applyFill="1" applyBorder="1" applyAlignment="1" applyProtection="1">
      <alignment vertical="center"/>
      <protection locked="0"/>
    </xf>
    <xf numFmtId="49" fontId="9" fillId="36" borderId="105" xfId="0" applyNumberFormat="1" applyFont="1" applyFill="1" applyBorder="1" applyAlignment="1" applyProtection="1">
      <alignment vertical="center"/>
      <protection locked="0"/>
    </xf>
    <xf numFmtId="49" fontId="9" fillId="36" borderId="106" xfId="0" applyNumberFormat="1" applyFont="1" applyFill="1" applyBorder="1" applyAlignment="1" applyProtection="1">
      <alignment vertical="center"/>
      <protection locked="0"/>
    </xf>
    <xf numFmtId="49" fontId="9" fillId="36" borderId="107" xfId="0" applyNumberFormat="1" applyFont="1" applyFill="1" applyBorder="1" applyAlignment="1" applyProtection="1">
      <alignment vertical="center"/>
      <protection locked="0"/>
    </xf>
    <xf numFmtId="49" fontId="9" fillId="36" borderId="108" xfId="0" applyNumberFormat="1" applyFont="1" applyFill="1" applyBorder="1" applyAlignment="1" applyProtection="1">
      <alignment vertical="center"/>
      <protection locked="0"/>
    </xf>
    <xf numFmtId="49" fontId="9" fillId="36" borderId="109" xfId="0" applyNumberFormat="1" applyFont="1" applyFill="1" applyBorder="1" applyAlignment="1" applyProtection="1">
      <alignment vertical="center"/>
      <protection locked="0"/>
    </xf>
    <xf numFmtId="49" fontId="9" fillId="36" borderId="110" xfId="0" applyNumberFormat="1" applyFont="1" applyFill="1" applyBorder="1" applyAlignment="1" applyProtection="1">
      <alignment vertical="center"/>
      <protection locked="0"/>
    </xf>
    <xf numFmtId="0" fontId="0" fillId="34" borderId="20" xfId="0" applyFont="1" applyFill="1" applyBorder="1" applyAlignment="1" applyProtection="1">
      <alignment horizontal="left" vertical="center"/>
      <protection hidden="1"/>
    </xf>
    <xf numFmtId="0" fontId="0" fillId="34" borderId="22" xfId="0" applyFont="1" applyFill="1" applyBorder="1" applyAlignment="1" applyProtection="1">
      <alignment horizontal="left" vertical="center"/>
      <protection hidden="1"/>
    </xf>
    <xf numFmtId="0" fontId="0" fillId="34" borderId="21" xfId="0" applyFont="1" applyFill="1" applyBorder="1" applyAlignment="1" applyProtection="1">
      <alignment horizontal="left" vertical="center"/>
      <protection hidden="1"/>
    </xf>
    <xf numFmtId="0" fontId="9" fillId="36" borderId="49" xfId="0" applyFont="1" applyFill="1" applyBorder="1" applyAlignment="1" applyProtection="1">
      <alignment horizontal="left" vertical="center" shrinkToFit="1"/>
      <protection locked="0"/>
    </xf>
    <xf numFmtId="0" fontId="9" fillId="36" borderId="103" xfId="0" applyFont="1" applyFill="1" applyBorder="1" applyAlignment="1" applyProtection="1">
      <alignment horizontal="left" vertical="center" shrinkToFit="1"/>
      <protection locked="0"/>
    </xf>
    <xf numFmtId="0" fontId="9" fillId="36" borderId="49" xfId="0" applyFont="1" applyFill="1" applyBorder="1" applyAlignment="1" applyProtection="1">
      <alignment vertical="center"/>
      <protection locked="0"/>
    </xf>
    <xf numFmtId="0" fontId="9" fillId="36" borderId="33" xfId="0" applyFont="1" applyFill="1" applyBorder="1" applyAlignment="1" applyProtection="1">
      <alignment vertical="center"/>
      <protection locked="0"/>
    </xf>
    <xf numFmtId="0" fontId="9" fillId="36" borderId="105" xfId="0" applyFont="1" applyFill="1" applyBorder="1" applyAlignment="1" applyProtection="1">
      <alignment vertical="center"/>
      <protection locked="0"/>
    </xf>
    <xf numFmtId="0" fontId="9" fillId="36" borderId="107" xfId="0" applyFont="1" applyFill="1" applyBorder="1" applyAlignment="1" applyProtection="1">
      <alignment vertical="center"/>
      <protection locked="0"/>
    </xf>
    <xf numFmtId="0" fontId="9" fillId="36" borderId="108" xfId="0" applyFont="1" applyFill="1" applyBorder="1" applyAlignment="1" applyProtection="1">
      <alignment horizontal="left" vertical="center" shrinkToFit="1"/>
      <protection locked="0"/>
    </xf>
    <xf numFmtId="0" fontId="9" fillId="36" borderId="109" xfId="0" applyFont="1" applyFill="1" applyBorder="1" applyAlignment="1" applyProtection="1">
      <alignment horizontal="left" vertical="center" shrinkToFit="1"/>
      <protection locked="0"/>
    </xf>
    <xf numFmtId="0" fontId="9" fillId="36" borderId="35" xfId="0" applyFont="1" applyFill="1" applyBorder="1" applyAlignment="1" applyProtection="1">
      <alignment horizontal="left" vertical="center"/>
      <protection locked="0"/>
    </xf>
    <xf numFmtId="0" fontId="9" fillId="36" borderId="108" xfId="0" applyFont="1" applyFill="1" applyBorder="1" applyAlignment="1" applyProtection="1">
      <alignment vertical="center"/>
      <protection locked="0"/>
    </xf>
    <xf numFmtId="0" fontId="9" fillId="36" borderId="110" xfId="0" applyFont="1" applyFill="1" applyBorder="1" applyAlignment="1" applyProtection="1">
      <alignment vertical="center"/>
      <protection locked="0"/>
    </xf>
    <xf numFmtId="0" fontId="0" fillId="35" borderId="49" xfId="0" applyFont="1" applyFill="1" applyBorder="1" applyAlignment="1" applyProtection="1">
      <alignment vertical="center" shrinkToFit="1"/>
      <protection hidden="1"/>
    </xf>
    <xf numFmtId="0" fontId="0" fillId="35" borderId="103" xfId="0" applyFont="1" applyFill="1" applyBorder="1" applyAlignment="1" applyProtection="1">
      <alignment vertical="center" shrinkToFit="1"/>
      <protection hidden="1"/>
    </xf>
    <xf numFmtId="0" fontId="0" fillId="35" borderId="33" xfId="0" applyFont="1" applyFill="1" applyBorder="1" applyAlignment="1" applyProtection="1">
      <alignment vertical="center" shrinkToFit="1"/>
      <protection hidden="1"/>
    </xf>
    <xf numFmtId="0" fontId="9" fillId="36" borderId="105" xfId="0" applyFont="1" applyFill="1" applyBorder="1" applyAlignment="1" applyProtection="1">
      <alignment horizontal="left" vertical="center" shrinkToFit="1"/>
      <protection locked="0"/>
    </xf>
    <xf numFmtId="0" fontId="9" fillId="36" borderId="106" xfId="0" applyFont="1" applyFill="1" applyBorder="1" applyAlignment="1" applyProtection="1">
      <alignment horizontal="left" vertical="center" shrinkToFit="1"/>
      <protection locked="0"/>
    </xf>
    <xf numFmtId="0" fontId="0" fillId="34" borderId="91" xfId="0" applyFont="1" applyFill="1" applyBorder="1" applyAlignment="1" applyProtection="1">
      <alignment horizontal="center" vertical="center"/>
      <protection hidden="1"/>
    </xf>
    <xf numFmtId="0" fontId="0" fillId="34" borderId="21" xfId="0" applyFont="1" applyFill="1" applyBorder="1" applyAlignment="1" applyProtection="1">
      <alignment horizontal="center" vertical="center"/>
      <protection hidden="1"/>
    </xf>
    <xf numFmtId="0" fontId="0" fillId="34" borderId="20" xfId="0" applyFont="1" applyFill="1" applyBorder="1" applyAlignment="1" applyProtection="1">
      <alignment vertical="center"/>
      <protection hidden="1"/>
    </xf>
    <xf numFmtId="0" fontId="0" fillId="34" borderId="22" xfId="0" applyFont="1" applyFill="1" applyBorder="1" applyAlignment="1" applyProtection="1">
      <alignment vertical="center"/>
      <protection hidden="1"/>
    </xf>
    <xf numFmtId="0" fontId="0" fillId="35" borderId="111" xfId="0" applyFont="1" applyFill="1" applyBorder="1" applyAlignment="1" applyProtection="1">
      <alignment horizontal="center" vertical="center"/>
      <protection hidden="1"/>
    </xf>
    <xf numFmtId="0" fontId="0" fillId="35" borderId="110" xfId="0" applyFont="1" applyFill="1" applyBorder="1" applyAlignment="1" applyProtection="1">
      <alignment horizontal="center" vertical="center"/>
      <protection hidden="1"/>
    </xf>
    <xf numFmtId="0" fontId="0" fillId="35" borderId="112" xfId="0" applyFont="1" applyFill="1" applyBorder="1" applyAlignment="1" applyProtection="1">
      <alignment horizontal="center" vertical="center"/>
      <protection hidden="1"/>
    </xf>
    <xf numFmtId="0" fontId="0" fillId="35" borderId="33" xfId="0" applyFont="1" applyFill="1" applyBorder="1" applyAlignment="1" applyProtection="1">
      <alignment horizontal="center" vertical="center"/>
      <protection hidden="1"/>
    </xf>
    <xf numFmtId="0" fontId="0" fillId="35" borderId="42" xfId="0" applyFont="1" applyFill="1" applyBorder="1" applyAlignment="1" applyProtection="1">
      <alignment horizontal="center" vertical="center"/>
      <protection hidden="1"/>
    </xf>
    <xf numFmtId="0" fontId="0" fillId="35" borderId="35" xfId="0" applyFont="1" applyFill="1" applyBorder="1" applyAlignment="1" applyProtection="1">
      <alignment horizontal="center" vertical="center"/>
      <protection hidden="1"/>
    </xf>
    <xf numFmtId="0" fontId="0" fillId="35" borderId="51" xfId="0" applyFont="1" applyFill="1" applyBorder="1" applyAlignment="1" applyProtection="1">
      <alignment vertical="center" shrinkToFit="1"/>
      <protection hidden="1"/>
    </xf>
    <xf numFmtId="0" fontId="0" fillId="35" borderId="17" xfId="0" applyFont="1" applyFill="1" applyBorder="1" applyAlignment="1" applyProtection="1">
      <alignment vertical="center" shrinkToFit="1"/>
      <protection hidden="1"/>
    </xf>
    <xf numFmtId="0" fontId="0" fillId="35" borderId="35" xfId="0" applyFont="1" applyFill="1" applyBorder="1" applyAlignment="1" applyProtection="1">
      <alignment vertical="center" shrinkToFit="1"/>
      <protection hidden="1"/>
    </xf>
    <xf numFmtId="0" fontId="9" fillId="36" borderId="51" xfId="0" applyFont="1" applyFill="1" applyBorder="1" applyAlignment="1" applyProtection="1">
      <alignment vertical="center" shrinkToFit="1"/>
      <protection locked="0"/>
    </xf>
    <xf numFmtId="0" fontId="9" fillId="36" borderId="17" xfId="0" applyFont="1" applyFill="1" applyBorder="1" applyAlignment="1" applyProtection="1">
      <alignment vertical="center" shrinkToFit="1"/>
      <protection locked="0"/>
    </xf>
    <xf numFmtId="0" fontId="9" fillId="36" borderId="35" xfId="0" applyFont="1" applyFill="1" applyBorder="1" applyAlignment="1" applyProtection="1">
      <alignment vertical="center" shrinkToFit="1"/>
      <protection locked="0"/>
    </xf>
    <xf numFmtId="0" fontId="9" fillId="36" borderId="108" xfId="0" applyFont="1" applyFill="1" applyBorder="1" applyAlignment="1" applyProtection="1">
      <alignment vertical="center" shrinkToFit="1"/>
      <protection locked="0"/>
    </xf>
    <xf numFmtId="0" fontId="9" fillId="36" borderId="109" xfId="0" applyFont="1" applyFill="1" applyBorder="1" applyAlignment="1" applyProtection="1">
      <alignment vertical="center" shrinkToFit="1"/>
      <protection locked="0"/>
    </xf>
    <xf numFmtId="0" fontId="9" fillId="36" borderId="110" xfId="0" applyFont="1" applyFill="1" applyBorder="1" applyAlignment="1" applyProtection="1">
      <alignment vertical="center" shrinkToFit="1"/>
      <protection locked="0"/>
    </xf>
    <xf numFmtId="0" fontId="9" fillId="36" borderId="113" xfId="0" applyFont="1" applyFill="1" applyBorder="1" applyAlignment="1" applyProtection="1">
      <alignment vertical="center" shrinkToFit="1"/>
      <protection locked="0"/>
    </xf>
    <xf numFmtId="0" fontId="9" fillId="36" borderId="105" xfId="0" applyFont="1" applyFill="1" applyBorder="1" applyAlignment="1" applyProtection="1">
      <alignment vertical="center" shrinkToFit="1"/>
      <protection locked="0"/>
    </xf>
    <xf numFmtId="0" fontId="9" fillId="36" borderId="114" xfId="0" applyFont="1" applyFill="1" applyBorder="1" applyAlignment="1" applyProtection="1">
      <alignment vertical="center" shrinkToFit="1"/>
      <protection locked="0"/>
    </xf>
    <xf numFmtId="0" fontId="9" fillId="36" borderId="107" xfId="0" applyFont="1" applyFill="1" applyBorder="1" applyAlignment="1" applyProtection="1">
      <alignment horizontal="left" vertical="center" shrinkToFit="1"/>
      <protection locked="0"/>
    </xf>
    <xf numFmtId="0" fontId="0" fillId="35" borderId="105" xfId="0" applyFont="1" applyFill="1" applyBorder="1" applyAlignment="1" applyProtection="1">
      <alignment vertical="center"/>
      <protection hidden="1"/>
    </xf>
    <xf numFmtId="0" fontId="0" fillId="35" borderId="106" xfId="0" applyFont="1" applyFill="1" applyBorder="1" applyAlignment="1" applyProtection="1">
      <alignment vertical="center"/>
      <protection hidden="1"/>
    </xf>
    <xf numFmtId="0" fontId="0" fillId="35" borderId="107" xfId="0" applyFont="1" applyFill="1" applyBorder="1" applyAlignment="1" applyProtection="1">
      <alignment vertical="center"/>
      <protection hidden="1"/>
    </xf>
    <xf numFmtId="0" fontId="0" fillId="35" borderId="108" xfId="0" applyFont="1" applyFill="1" applyBorder="1" applyAlignment="1" applyProtection="1">
      <alignment horizontal="left" vertical="center" shrinkToFit="1"/>
      <protection hidden="1"/>
    </xf>
    <xf numFmtId="0" fontId="0" fillId="35" borderId="109" xfId="0" applyFont="1" applyFill="1" applyBorder="1" applyAlignment="1" applyProtection="1">
      <alignment horizontal="left" vertical="center" shrinkToFit="1"/>
      <protection hidden="1"/>
    </xf>
    <xf numFmtId="0" fontId="0" fillId="35" borderId="110" xfId="0" applyFont="1" applyFill="1" applyBorder="1" applyAlignment="1" applyProtection="1">
      <alignment horizontal="left" vertical="center" shrinkToFit="1"/>
      <protection hidden="1"/>
    </xf>
    <xf numFmtId="0" fontId="9" fillId="36" borderId="93" xfId="0" applyFont="1" applyFill="1" applyBorder="1" applyAlignment="1" applyProtection="1">
      <alignment vertical="center" shrinkToFit="1"/>
      <protection locked="0"/>
    </xf>
    <xf numFmtId="0" fontId="0" fillId="35" borderId="49" xfId="0" applyFont="1" applyFill="1" applyBorder="1" applyAlignment="1" applyProtection="1">
      <alignment horizontal="left" vertical="center" shrinkToFit="1"/>
      <protection hidden="1"/>
    </xf>
    <xf numFmtId="0" fontId="0" fillId="35" borderId="103" xfId="0" applyFont="1" applyFill="1" applyBorder="1" applyAlignment="1" applyProtection="1">
      <alignment horizontal="left" vertical="center" shrinkToFit="1"/>
      <protection hidden="1"/>
    </xf>
    <xf numFmtId="0" fontId="0" fillId="35" borderId="33" xfId="0" applyFont="1" applyFill="1" applyBorder="1" applyAlignment="1" applyProtection="1">
      <alignment horizontal="left" vertical="center" shrinkToFit="1"/>
      <protection hidden="1"/>
    </xf>
    <xf numFmtId="0" fontId="0" fillId="35" borderId="105" xfId="0" applyFont="1" applyFill="1" applyBorder="1" applyAlignment="1" applyProtection="1">
      <alignment horizontal="left" vertical="center" shrinkToFit="1"/>
      <protection hidden="1"/>
    </xf>
    <xf numFmtId="0" fontId="0" fillId="35" borderId="106" xfId="0" applyFont="1" applyFill="1" applyBorder="1" applyAlignment="1" applyProtection="1">
      <alignment horizontal="left" vertical="center" shrinkToFit="1"/>
      <protection hidden="1"/>
    </xf>
    <xf numFmtId="0" fontId="0" fillId="35" borderId="107" xfId="0" applyFont="1" applyFill="1" applyBorder="1" applyAlignment="1" applyProtection="1">
      <alignment horizontal="left" vertical="center" shrinkToFit="1"/>
      <protection hidden="1"/>
    </xf>
    <xf numFmtId="0" fontId="0" fillId="34" borderId="20" xfId="0" applyFont="1" applyFill="1" applyBorder="1" applyAlignment="1" applyProtection="1">
      <alignment horizontal="left" vertical="center" shrinkToFit="1"/>
      <protection hidden="1"/>
    </xf>
    <xf numFmtId="0" fontId="0" fillId="34" borderId="22" xfId="0" applyFont="1" applyFill="1" applyBorder="1" applyAlignment="1" applyProtection="1">
      <alignment horizontal="left" vertical="center" shrinkToFit="1"/>
      <protection hidden="1"/>
    </xf>
    <xf numFmtId="0" fontId="0" fillId="34" borderId="21" xfId="0" applyFont="1" applyFill="1" applyBorder="1" applyAlignment="1" applyProtection="1">
      <alignment horizontal="left" vertical="center" shrinkToFit="1"/>
      <protection hidden="1"/>
    </xf>
    <xf numFmtId="0" fontId="0" fillId="35" borderId="51" xfId="0" applyFont="1" applyFill="1" applyBorder="1" applyAlignment="1" applyProtection="1">
      <alignment horizontal="left" vertical="center" shrinkToFit="1"/>
      <protection hidden="1"/>
    </xf>
    <xf numFmtId="0" fontId="0" fillId="35" borderId="17" xfId="0" applyFont="1" applyFill="1" applyBorder="1" applyAlignment="1" applyProtection="1">
      <alignment horizontal="left" vertical="center" shrinkToFit="1"/>
      <protection hidden="1"/>
    </xf>
    <xf numFmtId="0" fontId="0" fillId="35" borderId="35" xfId="0" applyFont="1" applyFill="1" applyBorder="1" applyAlignment="1" applyProtection="1">
      <alignment horizontal="left" vertical="center" shrinkToFit="1"/>
      <protection hidden="1"/>
    </xf>
    <xf numFmtId="0" fontId="0" fillId="34" borderId="20" xfId="0" applyFill="1" applyBorder="1" applyAlignment="1" applyProtection="1">
      <alignment horizontal="left" vertical="center"/>
      <protection/>
    </xf>
    <xf numFmtId="0" fontId="0" fillId="34" borderId="22" xfId="0" applyFill="1" applyBorder="1" applyAlignment="1" applyProtection="1">
      <alignment horizontal="left" vertical="center"/>
      <protection/>
    </xf>
    <xf numFmtId="0" fontId="0" fillId="34" borderId="23" xfId="0" applyFill="1" applyBorder="1" applyAlignment="1" applyProtection="1">
      <alignment horizontal="left" vertical="center"/>
      <protection/>
    </xf>
    <xf numFmtId="0" fontId="9" fillId="36" borderId="108" xfId="0" applyFont="1" applyFill="1" applyBorder="1" applyAlignment="1" applyProtection="1">
      <alignment horizontal="center" vertical="center" shrinkToFit="1"/>
      <protection locked="0"/>
    </xf>
    <xf numFmtId="0" fontId="9" fillId="36" borderId="109" xfId="0" applyFont="1" applyFill="1" applyBorder="1" applyAlignment="1" applyProtection="1">
      <alignment horizontal="center" vertical="center" shrinkToFit="1"/>
      <protection locked="0"/>
    </xf>
    <xf numFmtId="0" fontId="9" fillId="36" borderId="113" xfId="0" applyFont="1" applyFill="1" applyBorder="1" applyAlignment="1" applyProtection="1">
      <alignment horizontal="center" vertical="center" shrinkToFit="1"/>
      <protection locked="0"/>
    </xf>
    <xf numFmtId="0" fontId="9" fillId="36" borderId="49" xfId="0" applyFont="1" applyFill="1" applyBorder="1" applyAlignment="1" applyProtection="1">
      <alignment horizontal="center" vertical="center" shrinkToFit="1"/>
      <protection locked="0"/>
    </xf>
    <xf numFmtId="0" fontId="9" fillId="36" borderId="103" xfId="0" applyFont="1" applyFill="1" applyBorder="1" applyAlignment="1" applyProtection="1">
      <alignment horizontal="center" vertical="center" shrinkToFit="1"/>
      <protection locked="0"/>
    </xf>
    <xf numFmtId="0" fontId="9" fillId="36" borderId="104" xfId="0" applyFont="1" applyFill="1" applyBorder="1" applyAlignment="1" applyProtection="1">
      <alignment horizontal="center" vertical="center" shrinkToFit="1"/>
      <protection locked="0"/>
    </xf>
    <xf numFmtId="0" fontId="9" fillId="36" borderId="105" xfId="0" applyFont="1" applyFill="1" applyBorder="1" applyAlignment="1" applyProtection="1">
      <alignment horizontal="center" vertical="center" shrinkToFit="1"/>
      <protection locked="0"/>
    </xf>
    <xf numFmtId="0" fontId="9" fillId="36" borderId="106" xfId="0" applyFont="1" applyFill="1" applyBorder="1" applyAlignment="1" applyProtection="1">
      <alignment horizontal="center" vertical="center" shrinkToFit="1"/>
      <protection locked="0"/>
    </xf>
    <xf numFmtId="0" fontId="9" fillId="36" borderId="114" xfId="0" applyFont="1" applyFill="1" applyBorder="1" applyAlignment="1" applyProtection="1">
      <alignment horizontal="center" vertical="center" shrinkToFit="1"/>
      <protection locked="0"/>
    </xf>
    <xf numFmtId="0" fontId="15" fillId="0" borderId="42" xfId="0" applyFont="1" applyBorder="1" applyAlignment="1">
      <alignment horizontal="center" vertical="center"/>
    </xf>
    <xf numFmtId="0" fontId="15" fillId="0" borderId="17" xfId="0" applyFont="1" applyBorder="1" applyAlignment="1">
      <alignment horizontal="center" vertical="center"/>
    </xf>
    <xf numFmtId="182" fontId="8" fillId="0" borderId="79" xfId="0" applyNumberFormat="1" applyFont="1" applyFill="1" applyBorder="1" applyAlignment="1">
      <alignment horizontal="center" vertical="center" shrinkToFit="1"/>
    </xf>
    <xf numFmtId="0" fontId="0" fillId="0" borderId="80" xfId="0" applyFont="1" applyBorder="1" applyAlignment="1">
      <alignment horizontal="center" vertical="center"/>
    </xf>
    <xf numFmtId="0" fontId="0" fillId="0" borderId="38" xfId="0" applyFont="1" applyBorder="1" applyAlignment="1">
      <alignment horizontal="center" vertical="center"/>
    </xf>
    <xf numFmtId="0" fontId="0" fillId="0" borderId="79" xfId="0" applyFont="1" applyBorder="1" applyAlignment="1">
      <alignment horizontal="center" vertical="center"/>
    </xf>
    <xf numFmtId="0" fontId="8" fillId="0" borderId="79" xfId="0" applyFont="1" applyBorder="1" applyAlignment="1">
      <alignment horizontal="center" vertical="center" shrinkToFit="1"/>
    </xf>
    <xf numFmtId="0" fontId="17" fillId="0" borderId="89" xfId="0" applyFont="1" applyBorder="1" applyAlignment="1">
      <alignment horizontal="left" vertical="center" shrinkToFit="1"/>
    </xf>
    <xf numFmtId="0" fontId="17" fillId="0" borderId="0" xfId="0" applyFont="1" applyBorder="1" applyAlignment="1">
      <alignment horizontal="left" vertical="center" shrinkToFit="1"/>
    </xf>
    <xf numFmtId="0" fontId="17" fillId="0" borderId="90" xfId="0" applyFont="1" applyBorder="1" applyAlignment="1">
      <alignment horizontal="left" vertical="center" shrinkToFit="1"/>
    </xf>
    <xf numFmtId="0" fontId="13" fillId="0" borderId="77" xfId="0" applyFont="1" applyBorder="1" applyAlignment="1">
      <alignment horizontal="left" shrinkToFit="1"/>
    </xf>
    <xf numFmtId="0" fontId="13" fillId="0" borderId="56" xfId="0" applyFont="1" applyBorder="1" applyAlignment="1">
      <alignment horizontal="left" shrinkToFit="1"/>
    </xf>
    <xf numFmtId="0" fontId="13" fillId="0" borderId="94" xfId="0" applyFont="1" applyBorder="1" applyAlignment="1">
      <alignment horizontal="left" shrinkToFit="1"/>
    </xf>
    <xf numFmtId="0" fontId="0" fillId="0" borderId="8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44" xfId="0" applyFont="1" applyFill="1" applyBorder="1" applyAlignment="1">
      <alignment horizontal="center" vertical="center"/>
    </xf>
    <xf numFmtId="0" fontId="13" fillId="0" borderId="42" xfId="0" applyFont="1" applyBorder="1" applyAlignment="1">
      <alignment shrinkToFit="1"/>
    </xf>
    <xf numFmtId="0" fontId="13" fillId="0" borderId="17" xfId="0" applyFont="1" applyBorder="1" applyAlignment="1">
      <alignment shrinkToFit="1"/>
    </xf>
    <xf numFmtId="0" fontId="13" fillId="0" borderId="93" xfId="0" applyFont="1" applyBorder="1" applyAlignment="1">
      <alignment shrinkToFit="1"/>
    </xf>
    <xf numFmtId="0" fontId="17" fillId="0" borderId="15" xfId="0" applyFont="1" applyBorder="1" applyAlignment="1">
      <alignment horizontal="left" shrinkToFit="1"/>
    </xf>
    <xf numFmtId="0" fontId="17" fillId="0" borderId="11" xfId="0" applyFont="1" applyBorder="1" applyAlignment="1">
      <alignment horizontal="left" shrinkToFit="1"/>
    </xf>
    <xf numFmtId="0" fontId="17" fillId="0" borderId="92" xfId="0" applyFont="1" applyBorder="1" applyAlignment="1">
      <alignment horizontal="left" shrinkToFit="1"/>
    </xf>
    <xf numFmtId="0" fontId="15" fillId="0" borderId="115" xfId="0" applyFont="1" applyBorder="1" applyAlignment="1">
      <alignment horizontal="center"/>
    </xf>
    <xf numFmtId="0" fontId="15" fillId="0" borderId="32" xfId="0" applyFont="1" applyBorder="1" applyAlignment="1">
      <alignment horizontal="center"/>
    </xf>
    <xf numFmtId="0" fontId="15" fillId="0" borderId="42" xfId="0" applyFont="1" applyBorder="1" applyAlignment="1">
      <alignment horizontal="center"/>
    </xf>
    <xf numFmtId="0" fontId="15" fillId="0" borderId="35" xfId="0" applyFont="1" applyBorder="1" applyAlignment="1">
      <alignment horizontal="center"/>
    </xf>
    <xf numFmtId="0" fontId="0" fillId="0" borderId="48" xfId="0" applyFont="1" applyBorder="1" applyAlignment="1">
      <alignment horizontal="left" shrinkToFit="1"/>
    </xf>
    <xf numFmtId="0" fontId="0" fillId="0" borderId="76" xfId="0" applyFont="1" applyBorder="1" applyAlignment="1">
      <alignment horizontal="left" shrinkToFit="1"/>
    </xf>
    <xf numFmtId="0" fontId="0" fillId="0" borderId="99" xfId="0" applyFont="1" applyBorder="1" applyAlignment="1">
      <alignment horizontal="left" shrinkToFit="1"/>
    </xf>
    <xf numFmtId="0" fontId="0" fillId="0" borderId="51" xfId="0" applyFont="1" applyBorder="1" applyAlignment="1">
      <alignment horizontal="left" shrinkToFit="1"/>
    </xf>
    <xf numFmtId="0" fontId="0" fillId="0" borderId="17" xfId="0" applyFont="1" applyBorder="1" applyAlignment="1">
      <alignment horizontal="left" shrinkToFit="1"/>
    </xf>
    <xf numFmtId="0" fontId="0" fillId="0" borderId="93" xfId="0" applyFont="1" applyBorder="1" applyAlignment="1">
      <alignment horizontal="left" shrinkToFit="1"/>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8" xfId="0" applyFont="1" applyBorder="1" applyAlignment="1">
      <alignment horizontal="center" vertical="center"/>
    </xf>
    <xf numFmtId="0" fontId="0" fillId="0" borderId="43" xfId="0" applyFont="1" applyBorder="1" applyAlignment="1">
      <alignment horizontal="center" vertical="center"/>
    </xf>
    <xf numFmtId="0" fontId="18" fillId="0" borderId="0" xfId="0" applyFont="1" applyAlignment="1">
      <alignment horizontal="center" vertical="center" wrapText="1"/>
    </xf>
    <xf numFmtId="0" fontId="18" fillId="0" borderId="0" xfId="0" applyFont="1" applyBorder="1" applyAlignment="1">
      <alignment horizontal="center" shrinkToFit="1"/>
    </xf>
    <xf numFmtId="0" fontId="0" fillId="0" borderId="37"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0" fillId="0" borderId="91" xfId="0" applyFont="1" applyBorder="1" applyAlignment="1">
      <alignment horizontal="center" vertical="center"/>
    </xf>
    <xf numFmtId="0" fontId="0" fillId="0" borderId="21" xfId="0" applyFont="1" applyBorder="1" applyAlignment="1">
      <alignment horizontal="center" vertical="center"/>
    </xf>
    <xf numFmtId="0" fontId="15" fillId="0" borderId="116" xfId="0" applyFont="1" applyFill="1" applyBorder="1" applyAlignment="1">
      <alignment horizontal="center" vertical="center" shrinkToFit="1"/>
    </xf>
    <xf numFmtId="0" fontId="15" fillId="0" borderId="117" xfId="0" applyFont="1" applyFill="1" applyBorder="1" applyAlignment="1">
      <alignment horizontal="center" vertical="center" shrinkToFit="1"/>
    </xf>
    <xf numFmtId="0" fontId="15" fillId="0" borderId="118" xfId="0" applyFont="1" applyFill="1" applyBorder="1" applyAlignment="1">
      <alignment horizontal="center" vertical="center" shrinkToFit="1"/>
    </xf>
    <xf numFmtId="0" fontId="15" fillId="0" borderId="0" xfId="0" applyFont="1" applyBorder="1" applyAlignment="1">
      <alignment horizontal="center" shrinkToFit="1"/>
    </xf>
    <xf numFmtId="0" fontId="15" fillId="0" borderId="90" xfId="0" applyFont="1" applyBorder="1" applyAlignment="1">
      <alignment horizontal="center" shrinkToFit="1"/>
    </xf>
    <xf numFmtId="0" fontId="15" fillId="0" borderId="41" xfId="0" applyFont="1" applyBorder="1" applyAlignment="1">
      <alignment horizontal="left" shrinkToFit="1"/>
    </xf>
    <xf numFmtId="0" fontId="15" fillId="0" borderId="119" xfId="0" applyFont="1" applyBorder="1" applyAlignment="1">
      <alignment horizontal="left" shrinkToFit="1"/>
    </xf>
    <xf numFmtId="0" fontId="15" fillId="0" borderId="82" xfId="0" applyFont="1" applyBorder="1" applyAlignment="1">
      <alignment horizontal="center" vertical="center"/>
    </xf>
    <xf numFmtId="0" fontId="15" fillId="0" borderId="11" xfId="0" applyFont="1" applyBorder="1" applyAlignment="1">
      <alignment horizontal="center" vertical="center"/>
    </xf>
    <xf numFmtId="0" fontId="15" fillId="0" borderId="83" xfId="0" applyFont="1" applyBorder="1" applyAlignment="1">
      <alignment horizontal="center" vertical="center"/>
    </xf>
    <xf numFmtId="0" fontId="15" fillId="0" borderId="51" xfId="0" applyFont="1" applyBorder="1" applyAlignment="1">
      <alignment horizontal="center" vertical="center"/>
    </xf>
    <xf numFmtId="0" fontId="15" fillId="0" borderId="35" xfId="0" applyFont="1" applyBorder="1" applyAlignment="1">
      <alignment horizontal="center" vertical="center"/>
    </xf>
    <xf numFmtId="0" fontId="0" fillId="0" borderId="88"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15" fillId="0" borderId="92" xfId="0" applyFont="1" applyBorder="1" applyAlignment="1">
      <alignment horizontal="center" vertical="center"/>
    </xf>
    <xf numFmtId="0" fontId="15" fillId="0" borderId="93"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0" xfId="0" applyFont="1" applyBorder="1" applyAlignment="1">
      <alignment horizontal="center" vertical="center"/>
    </xf>
    <xf numFmtId="0" fontId="0" fillId="0" borderId="11" xfId="0" applyFont="1" applyBorder="1" applyAlignment="1">
      <alignment horizontal="left" shrinkToFit="1"/>
    </xf>
    <xf numFmtId="0" fontId="0" fillId="0" borderId="92" xfId="0" applyFont="1" applyBorder="1" applyAlignment="1">
      <alignment horizontal="left" shrinkToFit="1"/>
    </xf>
    <xf numFmtId="0" fontId="0" fillId="0" borderId="0" xfId="0" applyFont="1" applyBorder="1" applyAlignment="1">
      <alignment horizontal="left" shrinkToFit="1"/>
    </xf>
    <xf numFmtId="0" fontId="0" fillId="0" borderId="90" xfId="0" applyFont="1" applyBorder="1" applyAlignment="1">
      <alignment horizontal="left" shrinkToFit="1"/>
    </xf>
    <xf numFmtId="0" fontId="15" fillId="0" borderId="36" xfId="0" applyFont="1" applyBorder="1" applyAlignment="1">
      <alignment horizontal="center" vertical="center"/>
    </xf>
    <xf numFmtId="0" fontId="15" fillId="0" borderId="12" xfId="0" applyFont="1" applyBorder="1" applyAlignment="1">
      <alignment horizontal="center" vertical="center"/>
    </xf>
    <xf numFmtId="0" fontId="15" fillId="0" borderId="120" xfId="0" applyFont="1" applyBorder="1" applyAlignment="1">
      <alignment horizontal="center"/>
    </xf>
    <xf numFmtId="0" fontId="15" fillId="0" borderId="41" xfId="0" applyFont="1" applyBorder="1" applyAlignment="1">
      <alignment horizontal="center"/>
    </xf>
    <xf numFmtId="0" fontId="15" fillId="0" borderId="12" xfId="0" applyFont="1" applyBorder="1" applyAlignment="1">
      <alignment horizontal="left" vertical="center" shrinkToFit="1"/>
    </xf>
    <xf numFmtId="0" fontId="15" fillId="0" borderId="121" xfId="0" applyFont="1" applyBorder="1" applyAlignment="1">
      <alignment horizontal="left" vertical="center" shrinkToFit="1"/>
    </xf>
    <xf numFmtId="0" fontId="15" fillId="0" borderId="115" xfId="0" applyFont="1" applyBorder="1" applyAlignment="1">
      <alignment horizontal="center" vertical="center" wrapText="1"/>
    </xf>
    <xf numFmtId="0" fontId="15" fillId="0" borderId="99"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93" xfId="0" applyFont="1" applyBorder="1" applyAlignment="1">
      <alignment horizontal="center" vertical="center" wrapText="1"/>
    </xf>
    <xf numFmtId="0" fontId="17" fillId="0" borderId="115" xfId="0" applyFont="1" applyBorder="1" applyAlignment="1">
      <alignment shrinkToFit="1"/>
    </xf>
    <xf numFmtId="0" fontId="17" fillId="0" borderId="76" xfId="0" applyFont="1" applyBorder="1" applyAlignment="1">
      <alignment shrinkToFit="1"/>
    </xf>
    <xf numFmtId="0" fontId="17" fillId="0" borderId="99" xfId="0" applyFont="1" applyBorder="1" applyAlignment="1">
      <alignment shrinkToFit="1"/>
    </xf>
    <xf numFmtId="0" fontId="15" fillId="0" borderId="15" xfId="0" applyFont="1" applyBorder="1" applyAlignment="1">
      <alignment horizontal="center" vertical="center" wrapText="1" shrinkToFit="1"/>
    </xf>
    <xf numFmtId="0" fontId="15" fillId="0" borderId="92" xfId="0" applyFont="1" applyBorder="1" applyAlignment="1">
      <alignment horizontal="center" vertical="center" shrinkToFit="1"/>
    </xf>
    <xf numFmtId="0" fontId="15" fillId="0" borderId="122" xfId="0" applyFont="1" applyBorder="1" applyAlignment="1">
      <alignment horizontal="center" vertical="center" shrinkToFit="1"/>
    </xf>
    <xf numFmtId="0" fontId="15" fillId="0" borderId="94" xfId="0" applyFont="1" applyBorder="1" applyAlignment="1">
      <alignment horizontal="center" vertical="center" shrinkToFit="1"/>
    </xf>
    <xf numFmtId="0" fontId="17" fillId="0" borderId="15" xfId="0" applyFont="1" applyBorder="1" applyAlignment="1">
      <alignment horizontal="left" vertical="center" shrinkToFit="1"/>
    </xf>
    <xf numFmtId="0" fontId="17" fillId="0" borderId="11" xfId="0" applyFont="1" applyBorder="1" applyAlignment="1">
      <alignment horizontal="left" vertical="center" shrinkToFit="1"/>
    </xf>
    <xf numFmtId="0" fontId="17" fillId="0" borderId="92" xfId="0" applyFont="1" applyBorder="1" applyAlignment="1">
      <alignment horizontal="left" vertical="center" shrinkToFit="1"/>
    </xf>
    <xf numFmtId="0" fontId="15" fillId="0" borderId="123" xfId="0" applyFont="1" applyBorder="1" applyAlignment="1">
      <alignment horizontal="center" shrinkToFit="1"/>
    </xf>
    <xf numFmtId="0" fontId="15" fillId="0" borderId="124" xfId="0" applyFont="1" applyBorder="1" applyAlignment="1">
      <alignment horizontal="center" shrinkToFit="1"/>
    </xf>
    <xf numFmtId="0" fontId="15" fillId="0" borderId="40" xfId="0" applyFont="1" applyBorder="1" applyAlignment="1">
      <alignment horizontal="center"/>
    </xf>
    <xf numFmtId="0" fontId="15" fillId="0" borderId="125" xfId="0" applyFont="1" applyBorder="1" applyAlignment="1">
      <alignment horizontal="center"/>
    </xf>
    <xf numFmtId="0" fontId="15" fillId="0" borderId="90" xfId="0" applyFont="1" applyBorder="1" applyAlignment="1">
      <alignment horizontal="center" vertical="center"/>
    </xf>
    <xf numFmtId="0" fontId="15" fillId="0" borderId="122" xfId="0" applyFont="1" applyBorder="1" applyAlignment="1">
      <alignment horizontal="center" vertical="center" wrapText="1"/>
    </xf>
    <xf numFmtId="0" fontId="15" fillId="0" borderId="94" xfId="0" applyFont="1" applyBorder="1" applyAlignment="1">
      <alignment horizontal="center" vertical="center" wrapText="1"/>
    </xf>
    <xf numFmtId="0" fontId="17" fillId="0" borderId="115" xfId="0" applyFont="1" applyBorder="1" applyAlignment="1">
      <alignment horizontal="left" vertical="center" shrinkToFit="1"/>
    </xf>
    <xf numFmtId="0" fontId="17" fillId="0" borderId="76" xfId="0" applyFont="1" applyBorder="1" applyAlignment="1">
      <alignment horizontal="left" vertical="center" shrinkToFit="1"/>
    </xf>
    <xf numFmtId="0" fontId="17" fillId="0" borderId="99" xfId="0" applyFont="1" applyBorder="1" applyAlignment="1">
      <alignment horizontal="left" vertical="center" shrinkToFit="1"/>
    </xf>
    <xf numFmtId="0" fontId="8" fillId="0" borderId="126" xfId="0" applyNumberFormat="1" applyFont="1" applyBorder="1" applyAlignment="1">
      <alignment horizontal="center" vertical="center"/>
    </xf>
    <xf numFmtId="0" fontId="0" fillId="0" borderId="127" xfId="0" applyFont="1" applyBorder="1" applyAlignment="1">
      <alignment horizontal="center" vertical="center"/>
    </xf>
    <xf numFmtId="0" fontId="17" fillId="0" borderId="15" xfId="0" applyFont="1" applyBorder="1" applyAlignment="1">
      <alignment vertical="center" shrinkToFit="1"/>
    </xf>
    <xf numFmtId="0" fontId="17" fillId="0" borderId="11" xfId="0" applyFont="1" applyBorder="1" applyAlignment="1">
      <alignment vertical="center" shrinkToFit="1"/>
    </xf>
    <xf numFmtId="0" fontId="17" fillId="0" borderId="83" xfId="0" applyFont="1" applyBorder="1" applyAlignment="1">
      <alignment vertical="center" shrinkToFit="1"/>
    </xf>
    <xf numFmtId="0" fontId="8" fillId="0" borderId="8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83"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78" xfId="0" applyFont="1" applyBorder="1" applyAlignment="1">
      <alignment horizontal="center" vertical="center" shrinkToFit="1"/>
    </xf>
    <xf numFmtId="0" fontId="0" fillId="0" borderId="11" xfId="0" applyFont="1" applyBorder="1" applyAlignment="1">
      <alignment horizontal="center" vertical="center"/>
    </xf>
    <xf numFmtId="0" fontId="0" fillId="0" borderId="83" xfId="0" applyFont="1" applyBorder="1" applyAlignment="1">
      <alignment horizontal="center" vertical="center"/>
    </xf>
    <xf numFmtId="0" fontId="0" fillId="0" borderId="77" xfId="0" applyFont="1" applyBorder="1" applyAlignment="1">
      <alignment horizontal="center" vertical="center"/>
    </xf>
    <xf numFmtId="0" fontId="0" fillId="0" borderId="56" xfId="0" applyFont="1" applyBorder="1" applyAlignment="1">
      <alignment horizontal="center" vertical="center"/>
    </xf>
    <xf numFmtId="0" fontId="0" fillId="0" borderId="78" xfId="0" applyFont="1" applyBorder="1" applyAlignment="1">
      <alignment horizontal="center" vertical="center"/>
    </xf>
    <xf numFmtId="0" fontId="13" fillId="0" borderId="77" xfId="0" applyNumberFormat="1" applyFont="1" applyBorder="1" applyAlignment="1">
      <alignment horizontal="left" vertical="center" shrinkToFit="1"/>
    </xf>
    <xf numFmtId="0" fontId="13" fillId="0" borderId="56" xfId="0" applyNumberFormat="1" applyFont="1" applyBorder="1" applyAlignment="1">
      <alignment vertical="center" shrinkToFit="1"/>
    </xf>
    <xf numFmtId="0" fontId="13" fillId="0" borderId="94" xfId="0" applyNumberFormat="1" applyFont="1" applyBorder="1" applyAlignment="1">
      <alignment vertical="center" shrinkToFit="1"/>
    </xf>
    <xf numFmtId="0" fontId="13" fillId="0" borderId="79" xfId="0" applyNumberFormat="1" applyFont="1" applyBorder="1" applyAlignment="1">
      <alignment vertical="center" shrinkToFit="1"/>
    </xf>
    <xf numFmtId="0" fontId="13" fillId="0" borderId="80" xfId="0" applyNumberFormat="1" applyFont="1" applyBorder="1" applyAlignment="1">
      <alignment vertical="center" shrinkToFit="1"/>
    </xf>
    <xf numFmtId="0" fontId="13" fillId="0" borderId="81" xfId="0" applyNumberFormat="1" applyFont="1" applyBorder="1" applyAlignment="1">
      <alignment vertical="center" shrinkToFit="1"/>
    </xf>
    <xf numFmtId="0" fontId="13" fillId="0" borderId="56" xfId="0" applyNumberFormat="1" applyFont="1" applyBorder="1" applyAlignment="1">
      <alignment horizontal="left" vertical="center" shrinkToFit="1"/>
    </xf>
    <xf numFmtId="0" fontId="13" fillId="0" borderId="56" xfId="0" applyFont="1" applyBorder="1" applyAlignment="1">
      <alignment horizontal="left" vertical="center" shrinkToFit="1"/>
    </xf>
    <xf numFmtId="0" fontId="13" fillId="0" borderId="78" xfId="0" applyFont="1" applyBorder="1" applyAlignment="1">
      <alignment horizontal="left" vertical="center" shrinkToFit="1"/>
    </xf>
    <xf numFmtId="0" fontId="0" fillId="0" borderId="87" xfId="0" applyFont="1" applyBorder="1" applyAlignment="1">
      <alignment horizontal="center" vertical="center" shrinkToFit="1"/>
    </xf>
    <xf numFmtId="0" fontId="0" fillId="0" borderId="10" xfId="0" applyFont="1" applyBorder="1" applyAlignment="1">
      <alignment vertical="center" shrinkToFit="1"/>
    </xf>
    <xf numFmtId="0" fontId="0" fillId="0" borderId="128" xfId="0" applyFont="1" applyBorder="1" applyAlignment="1">
      <alignment vertical="center" shrinkToFit="1"/>
    </xf>
    <xf numFmtId="0" fontId="0" fillId="0" borderId="87" xfId="0" applyFont="1" applyBorder="1" applyAlignment="1">
      <alignment horizontal="center" vertical="center" wrapText="1"/>
    </xf>
    <xf numFmtId="0" fontId="0" fillId="0" borderId="10" xfId="0" applyFont="1" applyBorder="1" applyAlignment="1">
      <alignment horizontal="center" vertical="center"/>
    </xf>
    <xf numFmtId="0" fontId="0" fillId="0" borderId="128" xfId="0" applyFont="1" applyBorder="1" applyAlignment="1">
      <alignment horizontal="center" vertical="center"/>
    </xf>
    <xf numFmtId="0" fontId="0" fillId="0" borderId="14"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8" xfId="0" applyFont="1" applyBorder="1" applyAlignment="1">
      <alignment horizontal="center" vertical="center" shrinkToFit="1"/>
    </xf>
    <xf numFmtId="182" fontId="8" fillId="0" borderId="20" xfId="0" applyNumberFormat="1" applyFont="1" applyFill="1" applyBorder="1" applyAlignment="1">
      <alignment horizontal="center" vertical="center" shrinkToFit="1"/>
    </xf>
    <xf numFmtId="0" fontId="8" fillId="0" borderId="129" xfId="0" applyNumberFormat="1" applyFont="1" applyBorder="1" applyAlignment="1">
      <alignment horizontal="center" vertical="center"/>
    </xf>
    <xf numFmtId="0" fontId="17" fillId="0" borderId="115" xfId="0" applyNumberFormat="1" applyFont="1" applyBorder="1" applyAlignment="1">
      <alignment horizontal="left" vertical="center" shrinkToFit="1"/>
    </xf>
    <xf numFmtId="0" fontId="17" fillId="0" borderId="32" xfId="0" applyFont="1" applyBorder="1" applyAlignment="1">
      <alignment horizontal="left" vertical="center" shrinkToFit="1"/>
    </xf>
    <xf numFmtId="0" fontId="8" fillId="0" borderId="89" xfId="0" applyFont="1" applyBorder="1" applyAlignment="1">
      <alignment horizontal="center" vertical="center" shrinkToFit="1"/>
    </xf>
    <xf numFmtId="0" fontId="0" fillId="0" borderId="0" xfId="0" applyFont="1" applyBorder="1" applyAlignment="1">
      <alignment vertical="center"/>
    </xf>
    <xf numFmtId="0" fontId="0" fillId="0" borderId="130" xfId="0" applyFont="1" applyBorder="1" applyAlignment="1">
      <alignment vertical="center"/>
    </xf>
    <xf numFmtId="0" fontId="0" fillId="0" borderId="77" xfId="0" applyFont="1" applyBorder="1" applyAlignment="1">
      <alignment vertical="center"/>
    </xf>
    <xf numFmtId="0" fontId="0" fillId="0" borderId="56" xfId="0" applyFont="1" applyBorder="1" applyAlignment="1">
      <alignment vertical="center"/>
    </xf>
    <xf numFmtId="0" fontId="0" fillId="0" borderId="78" xfId="0" applyFont="1" applyBorder="1" applyAlignment="1">
      <alignment vertical="center"/>
    </xf>
    <xf numFmtId="0" fontId="0" fillId="0" borderId="126" xfId="0" applyFont="1" applyBorder="1" applyAlignment="1">
      <alignment horizontal="center" vertical="center"/>
    </xf>
    <xf numFmtId="0" fontId="0" fillId="0" borderId="131" xfId="0" applyFont="1" applyBorder="1" applyAlignment="1">
      <alignment horizontal="center" vertical="center"/>
    </xf>
    <xf numFmtId="0" fontId="0" fillId="0" borderId="79" xfId="0" applyFont="1" applyBorder="1" applyAlignment="1">
      <alignment horizontal="left" vertical="center" shrinkToFit="1"/>
    </xf>
    <xf numFmtId="0" fontId="0" fillId="0" borderId="80" xfId="0" applyFont="1" applyBorder="1" applyAlignment="1">
      <alignment horizontal="left" vertical="center" shrinkToFit="1"/>
    </xf>
    <xf numFmtId="0" fontId="0" fillId="0" borderId="38"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43" xfId="0" applyFont="1" applyBorder="1" applyAlignment="1">
      <alignment horizontal="left" vertical="center" shrinkToFit="1"/>
    </xf>
    <xf numFmtId="0" fontId="0" fillId="0" borderId="45" xfId="0" applyFont="1" applyBorder="1" applyAlignment="1">
      <alignment horizontal="center" vertical="center"/>
    </xf>
    <xf numFmtId="0" fontId="0" fillId="0" borderId="84" xfId="0" applyFont="1" applyBorder="1" applyAlignment="1">
      <alignment horizontal="center" vertical="center"/>
    </xf>
    <xf numFmtId="182" fontId="8" fillId="0" borderId="89" xfId="0" applyNumberFormat="1" applyFont="1" applyFill="1" applyBorder="1" applyAlignment="1">
      <alignment horizontal="center" vertical="center" shrinkToFit="1"/>
    </xf>
    <xf numFmtId="0" fontId="0" fillId="0" borderId="0" xfId="0" applyFont="1" applyBorder="1" applyAlignment="1">
      <alignment horizontal="center" vertical="center"/>
    </xf>
    <xf numFmtId="0" fontId="0" fillId="0" borderId="130" xfId="0" applyFont="1" applyBorder="1" applyAlignment="1">
      <alignment horizontal="center" vertical="center"/>
    </xf>
    <xf numFmtId="0" fontId="0" fillId="0" borderId="45" xfId="0" applyFont="1" applyBorder="1" applyAlignment="1">
      <alignment horizontal="center" vertical="center" shrinkToFit="1"/>
    </xf>
    <xf numFmtId="0" fontId="0" fillId="0" borderId="18" xfId="0" applyBorder="1" applyAlignment="1">
      <alignment vertical="center"/>
    </xf>
    <xf numFmtId="0" fontId="0" fillId="0" borderId="84" xfId="0" applyBorder="1" applyAlignment="1">
      <alignment vertical="center"/>
    </xf>
    <xf numFmtId="0" fontId="0" fillId="0" borderId="45" xfId="0" applyFont="1" applyBorder="1" applyAlignment="1">
      <alignment horizontal="center" shrinkToFit="1"/>
    </xf>
    <xf numFmtId="0" fontId="0" fillId="0" borderId="18" xfId="0" applyFont="1" applyBorder="1" applyAlignment="1">
      <alignment horizontal="center" shrinkToFit="1"/>
    </xf>
    <xf numFmtId="0" fontId="16" fillId="0" borderId="132" xfId="0" applyFont="1" applyBorder="1" applyAlignment="1">
      <alignment horizontal="center" vertical="center" shrinkToFit="1"/>
    </xf>
    <xf numFmtId="0" fontId="16" fillId="0" borderId="133" xfId="0" applyFont="1" applyBorder="1" applyAlignment="1">
      <alignment horizontal="center" vertical="center" shrinkToFit="1"/>
    </xf>
    <xf numFmtId="0" fontId="16" fillId="0" borderId="134" xfId="0" applyFont="1" applyBorder="1" applyAlignment="1">
      <alignment horizontal="center" vertical="center" shrinkToFit="1"/>
    </xf>
    <xf numFmtId="0" fontId="16" fillId="0" borderId="42"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93" xfId="0" applyFont="1" applyBorder="1" applyAlignment="1">
      <alignment horizontal="center" vertical="center" shrinkToFit="1"/>
    </xf>
    <xf numFmtId="0" fontId="15" fillId="0" borderId="15" xfId="0" applyFont="1" applyBorder="1" applyAlignment="1">
      <alignment horizontal="center" vertical="center" wrapText="1"/>
    </xf>
    <xf numFmtId="0" fontId="15" fillId="0" borderId="92" xfId="0" applyFont="1" applyBorder="1" applyAlignment="1">
      <alignment horizontal="center" vertical="center" wrapText="1"/>
    </xf>
    <xf numFmtId="0" fontId="15" fillId="0" borderId="93" xfId="0" applyFont="1" applyBorder="1" applyAlignment="1">
      <alignment horizont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42" xfId="0" applyFont="1" applyBorder="1" applyAlignment="1">
      <alignment horizontal="center" vertical="center"/>
    </xf>
    <xf numFmtId="0" fontId="8" fillId="0" borderId="17" xfId="0" applyFont="1" applyBorder="1" applyAlignment="1">
      <alignment horizontal="center" vertical="center"/>
    </xf>
    <xf numFmtId="0" fontId="8" fillId="0" borderId="135" xfId="0" applyFont="1" applyBorder="1" applyAlignment="1">
      <alignment horizontal="center" vertical="center" shrinkToFit="1"/>
    </xf>
    <xf numFmtId="0" fontId="8" fillId="0" borderId="136" xfId="0" applyFont="1" applyBorder="1" applyAlignment="1">
      <alignment horizontal="center" vertical="center" shrinkToFit="1"/>
    </xf>
    <xf numFmtId="0" fontId="8" fillId="0" borderId="137" xfId="0" applyFont="1" applyBorder="1" applyAlignment="1">
      <alignment horizontal="center" vertical="center" shrinkToFit="1"/>
    </xf>
    <xf numFmtId="0" fontId="8" fillId="0" borderId="17" xfId="0" applyFont="1" applyBorder="1" applyAlignment="1">
      <alignment horizontal="center" vertical="center" shrinkToFit="1"/>
    </xf>
    <xf numFmtId="0" fontId="8" fillId="0" borderId="138" xfId="0" applyFont="1" applyBorder="1" applyAlignment="1">
      <alignment horizontal="center" vertical="center" shrinkToFit="1"/>
    </xf>
    <xf numFmtId="0" fontId="14" fillId="0" borderId="15" xfId="0" applyFont="1" applyBorder="1" applyAlignment="1">
      <alignment horizontal="left" vertical="center" shrinkToFit="1"/>
    </xf>
    <xf numFmtId="0" fontId="14" fillId="0" borderId="11" xfId="0" applyFont="1" applyBorder="1" applyAlignment="1">
      <alignment horizontal="left" vertical="center" shrinkToFit="1"/>
    </xf>
    <xf numFmtId="0" fontId="14" fillId="0" borderId="92"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17" xfId="0" applyFont="1" applyBorder="1" applyAlignment="1">
      <alignment horizontal="left" vertical="center" shrinkToFit="1"/>
    </xf>
    <xf numFmtId="0" fontId="14" fillId="0" borderId="93" xfId="0" applyFont="1" applyBorder="1" applyAlignment="1">
      <alignment horizontal="left" vertical="center" shrinkToFit="1"/>
    </xf>
    <xf numFmtId="0" fontId="15" fillId="0" borderId="13" xfId="0" applyFont="1" applyBorder="1" applyAlignment="1">
      <alignment horizontal="center" vertical="center" wrapText="1"/>
    </xf>
    <xf numFmtId="0" fontId="15" fillId="0" borderId="90" xfId="0" applyFont="1" applyBorder="1" applyAlignment="1">
      <alignment horizontal="center" vertical="center" wrapText="1"/>
    </xf>
    <xf numFmtId="0" fontId="13" fillId="0" borderId="122" xfId="0" applyFont="1" applyBorder="1" applyAlignment="1">
      <alignment horizontal="left" vertical="center" shrinkToFit="1"/>
    </xf>
    <xf numFmtId="0" fontId="17" fillId="0" borderId="76" xfId="0" applyNumberFormat="1" applyFont="1" applyBorder="1" applyAlignment="1">
      <alignment horizontal="left" vertical="center" shrinkToFit="1"/>
    </xf>
    <xf numFmtId="0" fontId="0" fillId="0" borderId="56" xfId="0" applyFont="1" applyBorder="1" applyAlignment="1">
      <alignment horizontal="center" shrinkToFit="1"/>
    </xf>
    <xf numFmtId="0" fontId="0" fillId="0" borderId="94" xfId="0" applyFont="1" applyBorder="1" applyAlignment="1">
      <alignment horizontal="center" shrinkToFit="1"/>
    </xf>
    <xf numFmtId="0" fontId="13" fillId="0" borderId="42" xfId="0" applyFont="1" applyBorder="1" applyAlignment="1">
      <alignment horizontal="left" vertical="center" shrinkToFit="1"/>
    </xf>
    <xf numFmtId="0" fontId="13" fillId="0" borderId="17" xfId="0" applyFont="1" applyBorder="1" applyAlignment="1">
      <alignment horizontal="left" vertical="center" shrinkToFit="1"/>
    </xf>
    <xf numFmtId="0" fontId="0" fillId="0" borderId="17" xfId="0" applyFont="1" applyBorder="1" applyAlignment="1">
      <alignment horizontal="center" shrinkToFit="1"/>
    </xf>
    <xf numFmtId="0" fontId="0" fillId="0" borderId="93" xfId="0" applyFont="1" applyBorder="1" applyAlignment="1">
      <alignment horizontal="center" shrinkToFit="1"/>
    </xf>
    <xf numFmtId="0" fontId="0" fillId="0" borderId="21" xfId="0" applyFont="1" applyBorder="1" applyAlignment="1">
      <alignment horizontal="center" shrinkToFit="1"/>
    </xf>
    <xf numFmtId="0" fontId="0" fillId="0" borderId="20" xfId="0" applyFont="1" applyBorder="1" applyAlignment="1">
      <alignment horizontal="center" shrinkToFit="1"/>
    </xf>
    <xf numFmtId="0" fontId="0" fillId="0" borderId="0" xfId="0" applyFont="1" applyFill="1" applyBorder="1" applyAlignment="1">
      <alignment horizontal="right"/>
    </xf>
    <xf numFmtId="0" fontId="0" fillId="0" borderId="11" xfId="0" applyFont="1" applyBorder="1" applyAlignment="1">
      <alignment/>
    </xf>
    <xf numFmtId="0" fontId="0" fillId="0" borderId="0" xfId="0" applyFont="1" applyBorder="1" applyAlignment="1">
      <alignment/>
    </xf>
    <xf numFmtId="0" fontId="0" fillId="0" borderId="22" xfId="0" applyFont="1" applyBorder="1" applyAlignment="1">
      <alignment horizontal="center" shrinkToFit="1"/>
    </xf>
    <xf numFmtId="0" fontId="0" fillId="0" borderId="23" xfId="0" applyFont="1" applyBorder="1" applyAlignment="1">
      <alignment horizontal="center" shrinkToFit="1"/>
    </xf>
    <xf numFmtId="49" fontId="0" fillId="0" borderId="91" xfId="0" applyNumberFormat="1" applyFont="1" applyFill="1" applyBorder="1" applyAlignment="1">
      <alignment horizontal="center" vertical="center" shrinkToFit="1"/>
    </xf>
    <xf numFmtId="0" fontId="0" fillId="0" borderId="22" xfId="0" applyFont="1" applyBorder="1" applyAlignment="1">
      <alignment vertical="center"/>
    </xf>
    <xf numFmtId="0" fontId="0" fillId="0" borderId="59" xfId="0" applyFont="1" applyBorder="1" applyAlignment="1">
      <alignment horizontal="center" vertical="center" textRotation="255"/>
    </xf>
    <xf numFmtId="0" fontId="0" fillId="0" borderId="126" xfId="0" applyFont="1" applyBorder="1" applyAlignment="1">
      <alignment horizontal="center" vertical="center" textRotation="255"/>
    </xf>
    <xf numFmtId="0" fontId="0" fillId="0" borderId="131" xfId="0" applyFont="1" applyBorder="1" applyAlignment="1">
      <alignment horizontal="center" vertical="center" textRotation="255"/>
    </xf>
    <xf numFmtId="0" fontId="20" fillId="0" borderId="11" xfId="0" applyFont="1" applyBorder="1" applyAlignment="1">
      <alignment horizontal="left" vertical="center"/>
    </xf>
    <xf numFmtId="0" fontId="20" fillId="0" borderId="92" xfId="0" applyFont="1" applyBorder="1" applyAlignment="1">
      <alignment horizontal="left" vertical="center"/>
    </xf>
    <xf numFmtId="0" fontId="15" fillId="0" borderId="56" xfId="0" applyFont="1" applyBorder="1" applyAlignment="1">
      <alignment horizontal="left" vertical="center"/>
    </xf>
    <xf numFmtId="0" fontId="15" fillId="0" borderId="94" xfId="0" applyFont="1" applyBorder="1" applyAlignment="1">
      <alignment horizontal="left" vertical="center"/>
    </xf>
    <xf numFmtId="0" fontId="0" fillId="0" borderId="12" xfId="0" applyFont="1" applyBorder="1" applyAlignment="1">
      <alignment horizontal="distributed" vertical="center"/>
    </xf>
    <xf numFmtId="0" fontId="0" fillId="0" borderId="81" xfId="0" applyFont="1" applyBorder="1" applyAlignment="1">
      <alignment horizontal="left" vertical="center" shrinkToFit="1"/>
    </xf>
    <xf numFmtId="0" fontId="0" fillId="0" borderId="45" xfId="0" applyFont="1" applyBorder="1" applyAlignment="1">
      <alignment horizontal="center"/>
    </xf>
    <xf numFmtId="0" fontId="0" fillId="0" borderId="18" xfId="0" applyFont="1" applyBorder="1" applyAlignment="1">
      <alignment horizontal="center"/>
    </xf>
    <xf numFmtId="0" fontId="0" fillId="0" borderId="43" xfId="0" applyFont="1" applyBorder="1" applyAlignment="1">
      <alignment horizontal="center"/>
    </xf>
    <xf numFmtId="0" fontId="0" fillId="0" borderId="88" xfId="0" applyFont="1" applyBorder="1" applyAlignment="1">
      <alignment horizontal="center" vertical="center"/>
    </xf>
    <xf numFmtId="49" fontId="0" fillId="0" borderId="88" xfId="0" applyNumberFormat="1" applyFont="1" applyFill="1" applyBorder="1" applyAlignment="1">
      <alignment horizontal="center" vertical="center"/>
    </xf>
    <xf numFmtId="0" fontId="0" fillId="0" borderId="18" xfId="0" applyBorder="1" applyAlignment="1">
      <alignment horizontal="center" vertical="center"/>
    </xf>
    <xf numFmtId="0" fontId="0" fillId="0" borderId="38" xfId="0" applyFont="1" applyBorder="1" applyAlignment="1">
      <alignment horizontal="distributed" vertical="center"/>
    </xf>
    <xf numFmtId="0" fontId="0" fillId="0" borderId="88" xfId="0" applyFont="1" applyBorder="1" applyAlignment="1">
      <alignment horizontal="distributed" vertical="center"/>
    </xf>
    <xf numFmtId="0" fontId="0" fillId="0" borderId="84" xfId="0" applyFont="1" applyBorder="1" applyAlignment="1">
      <alignment horizontal="distributed" vertical="center"/>
    </xf>
    <xf numFmtId="0" fontId="0" fillId="0" borderId="84" xfId="0" applyFont="1" applyBorder="1" applyAlignment="1">
      <alignment horizontal="center" shrinkToFit="1"/>
    </xf>
    <xf numFmtId="0" fontId="0" fillId="0" borderId="11" xfId="0" applyFont="1" applyBorder="1" applyAlignment="1">
      <alignment horizontal="left"/>
    </xf>
    <xf numFmtId="0" fontId="0" fillId="0" borderId="56" xfId="0" applyFont="1" applyBorder="1" applyAlignment="1">
      <alignment horizontal="center"/>
    </xf>
    <xf numFmtId="0" fontId="0" fillId="0" borderId="139" xfId="0" applyBorder="1" applyAlignment="1">
      <alignment horizontal="left" vertical="center"/>
    </xf>
    <xf numFmtId="0" fontId="0" fillId="0" borderId="140" xfId="0" applyBorder="1" applyAlignment="1">
      <alignment horizontal="left"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139" xfId="0" applyBorder="1" applyAlignment="1">
      <alignment horizontal="center" vertical="center"/>
    </xf>
    <xf numFmtId="0" fontId="0" fillId="0" borderId="56" xfId="0" applyFont="1" applyBorder="1" applyAlignment="1">
      <alignment horizontal="center"/>
    </xf>
    <xf numFmtId="0" fontId="0" fillId="0" borderId="37" xfId="0" applyBorder="1" applyAlignment="1">
      <alignment horizontal="center" vertical="center"/>
    </xf>
    <xf numFmtId="0" fontId="0" fillId="0" borderId="80" xfId="0" applyBorder="1" applyAlignment="1">
      <alignment horizontal="center" vertical="center"/>
    </xf>
    <xf numFmtId="0" fontId="0" fillId="0" borderId="115" xfId="0" applyBorder="1" applyAlignment="1">
      <alignment horizontal="center" vertical="center"/>
    </xf>
    <xf numFmtId="0" fontId="0" fillId="0" borderId="76" xfId="0" applyBorder="1" applyAlignment="1">
      <alignment horizontal="center" vertical="center"/>
    </xf>
    <xf numFmtId="0" fontId="0" fillId="0" borderId="36" xfId="0" applyBorder="1" applyAlignment="1">
      <alignment horizontal="center" vertical="center" shrinkToFit="1"/>
    </xf>
    <xf numFmtId="0" fontId="0" fillId="0" borderId="12" xfId="0" applyBorder="1" applyAlignment="1">
      <alignment horizontal="center" vertical="center" shrinkToFit="1"/>
    </xf>
    <xf numFmtId="0" fontId="0" fillId="0" borderId="121" xfId="0" applyBorder="1" applyAlignment="1">
      <alignment horizontal="center" vertical="center" shrinkToFit="1"/>
    </xf>
    <xf numFmtId="0" fontId="0" fillId="0" borderId="27" xfId="0" applyBorder="1" applyAlignment="1">
      <alignment horizontal="center" vertical="center" shrinkToFit="1"/>
    </xf>
    <xf numFmtId="0" fontId="0" fillId="0" borderId="46" xfId="0" applyBorder="1" applyAlignment="1">
      <alignment horizontal="center" vertical="center" shrinkToFit="1"/>
    </xf>
    <xf numFmtId="0" fontId="0" fillId="0" borderId="142" xfId="0" applyBorder="1" applyAlignment="1">
      <alignment horizontal="center" vertical="center" shrinkToFit="1"/>
    </xf>
    <xf numFmtId="0" fontId="0" fillId="0" borderId="56" xfId="0" applyFont="1" applyFill="1" applyBorder="1" applyAlignment="1">
      <alignment horizontal="center" vertical="center"/>
    </xf>
    <xf numFmtId="0" fontId="8" fillId="0" borderId="0" xfId="0" applyFont="1" applyAlignment="1">
      <alignment horizontal="left" vertical="center"/>
    </xf>
    <xf numFmtId="0" fontId="0" fillId="0" borderId="115" xfId="0" applyBorder="1" applyAlignment="1">
      <alignment vertical="center"/>
    </xf>
    <xf numFmtId="0" fontId="0" fillId="0" borderId="76" xfId="0" applyBorder="1" applyAlignment="1">
      <alignment vertical="center"/>
    </xf>
    <xf numFmtId="0" fontId="0" fillId="0" borderId="99" xfId="0" applyBorder="1" applyAlignment="1">
      <alignment vertical="center"/>
    </xf>
    <xf numFmtId="0" fontId="0" fillId="0" borderId="42" xfId="0" applyBorder="1" applyAlignment="1">
      <alignment vertical="center"/>
    </xf>
    <xf numFmtId="0" fontId="0" fillId="0" borderId="17" xfId="0" applyBorder="1" applyAlignment="1">
      <alignment vertical="center"/>
    </xf>
    <xf numFmtId="0" fontId="0" fillId="0" borderId="93" xfId="0" applyBorder="1" applyAlignment="1">
      <alignment vertical="center"/>
    </xf>
    <xf numFmtId="0" fontId="0" fillId="0" borderId="86" xfId="0" applyBorder="1" applyAlignment="1">
      <alignment horizontal="center" vertical="center"/>
    </xf>
    <xf numFmtId="0" fontId="0" fillId="0" borderId="57"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shrinkToFit="1"/>
    </xf>
    <xf numFmtId="0" fontId="0" fillId="0" borderId="25" xfId="0" applyBorder="1" applyAlignment="1">
      <alignment horizontal="center" vertical="center" shrinkToFit="1"/>
    </xf>
    <xf numFmtId="0" fontId="0" fillId="0" borderId="143" xfId="0" applyBorder="1" applyAlignment="1">
      <alignment horizontal="center" vertical="center" shrinkToFit="1"/>
    </xf>
    <xf numFmtId="0" fontId="0" fillId="0" borderId="13" xfId="0" applyBorder="1" applyAlignment="1">
      <alignment horizontal="center" vertical="center"/>
    </xf>
    <xf numFmtId="0" fontId="0" fillId="0" borderId="0" xfId="0" applyAlignment="1">
      <alignment horizontal="center" vertical="center"/>
    </xf>
    <xf numFmtId="0" fontId="0" fillId="0" borderId="85" xfId="0" applyBorder="1" applyAlignment="1">
      <alignment horizontal="center" vertical="center"/>
    </xf>
    <xf numFmtId="0" fontId="0" fillId="0" borderId="87" xfId="0" applyBorder="1" applyAlignment="1">
      <alignment horizontal="center" vertical="center"/>
    </xf>
    <xf numFmtId="0" fontId="8" fillId="0" borderId="0" xfId="0" applyFont="1" applyBorder="1" applyAlignment="1">
      <alignment horizontal="left" vertical="center"/>
    </xf>
    <xf numFmtId="0" fontId="0" fillId="0" borderId="17" xfId="0" applyFont="1" applyBorder="1" applyAlignment="1">
      <alignment horizontal="center" vertical="center" shrinkToFit="1"/>
    </xf>
    <xf numFmtId="0" fontId="0" fillId="0" borderId="40" xfId="0" applyBorder="1" applyAlignment="1">
      <alignment horizontal="center" vertical="center" shrinkToFit="1"/>
    </xf>
    <xf numFmtId="0" fontId="0" fillId="0" borderId="125" xfId="0" applyBorder="1" applyAlignment="1">
      <alignment horizontal="center" vertical="center" shrinkToFit="1"/>
    </xf>
    <xf numFmtId="0" fontId="0" fillId="0" borderId="144" xfId="0" applyBorder="1" applyAlignment="1">
      <alignment horizontal="center" vertical="center" shrinkToFit="1"/>
    </xf>
    <xf numFmtId="0" fontId="0" fillId="0" borderId="9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left" vertical="center"/>
    </xf>
    <xf numFmtId="0" fontId="0" fillId="0" borderId="39" xfId="0" applyBorder="1" applyAlignment="1">
      <alignment horizontal="center" vertical="center" shrinkToFit="1"/>
    </xf>
    <xf numFmtId="0" fontId="0" fillId="0" borderId="145" xfId="0" applyBorder="1" applyAlignment="1">
      <alignment horizontal="center" vertical="center" shrinkToFit="1"/>
    </xf>
    <xf numFmtId="0" fontId="0" fillId="0" borderId="146" xfId="0" applyBorder="1" applyAlignment="1">
      <alignment horizontal="center" vertical="center" shrinkToFit="1"/>
    </xf>
    <xf numFmtId="0" fontId="0" fillId="0" borderId="122" xfId="0" applyBorder="1" applyAlignment="1">
      <alignment horizontal="center" vertical="center" shrinkToFit="1"/>
    </xf>
    <xf numFmtId="0" fontId="0" fillId="0" borderId="56" xfId="0" applyBorder="1" applyAlignment="1">
      <alignment vertical="center"/>
    </xf>
    <xf numFmtId="0" fontId="0" fillId="0" borderId="94" xfId="0" applyBorder="1" applyAlignment="1">
      <alignment vertical="center"/>
    </xf>
    <xf numFmtId="0" fontId="0" fillId="0" borderId="26" xfId="0" applyBorder="1" applyAlignment="1">
      <alignment horizontal="center" vertical="center" shrinkToFit="1"/>
    </xf>
    <xf numFmtId="0" fontId="0" fillId="0" borderId="19" xfId="0" applyBorder="1" applyAlignment="1">
      <alignment horizontal="center" vertical="center" shrinkToFit="1"/>
    </xf>
    <xf numFmtId="0" fontId="0" fillId="0" borderId="31" xfId="0" applyBorder="1" applyAlignment="1">
      <alignment horizontal="center" vertical="center" shrinkToFit="1"/>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47" xfId="0" applyBorder="1" applyAlignment="1">
      <alignment horizontal="center" vertical="center" shrinkToFit="1"/>
    </xf>
    <xf numFmtId="0" fontId="0" fillId="0" borderId="41" xfId="0" applyBorder="1" applyAlignment="1">
      <alignment horizontal="center" vertical="center" shrinkToFit="1"/>
    </xf>
    <xf numFmtId="0" fontId="0" fillId="0" borderId="119" xfId="0" applyBorder="1" applyAlignment="1">
      <alignment horizontal="center" vertical="center" shrinkToFit="1"/>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125" xfId="0" applyBorder="1" applyAlignment="1">
      <alignment horizontal="center" vertical="center"/>
    </xf>
    <xf numFmtId="0" fontId="8" fillId="0" borderId="36" xfId="0" applyFont="1" applyBorder="1" applyAlignment="1">
      <alignment horizontal="center" vertical="center"/>
    </xf>
    <xf numFmtId="0" fontId="8" fillId="0" borderId="79" xfId="0" applyFont="1" applyBorder="1" applyAlignment="1">
      <alignment horizontal="center" vertical="center"/>
    </xf>
    <xf numFmtId="0" fontId="8" fillId="0" borderId="120" xfId="0" applyFont="1" applyBorder="1" applyAlignment="1">
      <alignment horizontal="center" vertical="center"/>
    </xf>
    <xf numFmtId="0" fontId="8" fillId="0" borderId="45" xfId="0" applyFont="1" applyBorder="1" applyAlignment="1">
      <alignment horizontal="center" vertical="center"/>
    </xf>
    <xf numFmtId="0" fontId="0" fillId="0" borderId="120" xfId="0" applyBorder="1" applyAlignment="1">
      <alignment horizontal="center" vertical="center" shrinkToFit="1"/>
    </xf>
    <xf numFmtId="0" fontId="8" fillId="0" borderId="40" xfId="0" applyFont="1" applyBorder="1" applyAlignment="1">
      <alignment horizontal="center" vertical="center"/>
    </xf>
    <xf numFmtId="0" fontId="8" fillId="0" borderId="77" xfId="0" applyFont="1" applyBorder="1" applyAlignment="1">
      <alignment horizontal="center" vertical="center"/>
    </xf>
    <xf numFmtId="0" fontId="0" fillId="0" borderId="88" xfId="0" applyBorder="1" applyAlignment="1">
      <alignment horizontal="center" vertical="center"/>
    </xf>
    <xf numFmtId="0" fontId="0" fillId="0" borderId="0"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_65th_東北選手権兼46thＮＨＫ杯_開催要項yasu" xfId="61"/>
    <cellStyle name="標準_開催要項"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xdr:row>
      <xdr:rowOff>114300</xdr:rowOff>
    </xdr:from>
    <xdr:to>
      <xdr:col>5</xdr:col>
      <xdr:colOff>95250</xdr:colOff>
      <xdr:row>5</xdr:row>
      <xdr:rowOff>47625</xdr:rowOff>
    </xdr:to>
    <xdr:pic>
      <xdr:nvPicPr>
        <xdr:cNvPr id="1" name="図 1"/>
        <xdr:cNvPicPr preferRelativeResize="1">
          <a:picLocks noChangeAspect="1"/>
        </xdr:cNvPicPr>
      </xdr:nvPicPr>
      <xdr:blipFill>
        <a:blip r:embed="rId1"/>
        <a:stretch>
          <a:fillRect/>
        </a:stretch>
      </xdr:blipFill>
      <xdr:spPr>
        <a:xfrm>
          <a:off x="276225" y="285750"/>
          <a:ext cx="676275" cy="619125"/>
        </a:xfrm>
        <a:prstGeom prst="rect">
          <a:avLst/>
        </a:prstGeom>
        <a:noFill/>
        <a:ln w="9525" cmpd="sng">
          <a:noFill/>
        </a:ln>
      </xdr:spPr>
    </xdr:pic>
    <xdr:clientData/>
  </xdr:twoCellAnchor>
  <xdr:twoCellAnchor>
    <xdr:from>
      <xdr:col>1</xdr:col>
      <xdr:colOff>104775</xdr:colOff>
      <xdr:row>1</xdr:row>
      <xdr:rowOff>114300</xdr:rowOff>
    </xdr:from>
    <xdr:to>
      <xdr:col>5</xdr:col>
      <xdr:colOff>95250</xdr:colOff>
      <xdr:row>5</xdr:row>
      <xdr:rowOff>47625</xdr:rowOff>
    </xdr:to>
    <xdr:pic>
      <xdr:nvPicPr>
        <xdr:cNvPr id="2" name="図 2"/>
        <xdr:cNvPicPr preferRelativeResize="1">
          <a:picLocks noChangeAspect="1"/>
        </xdr:cNvPicPr>
      </xdr:nvPicPr>
      <xdr:blipFill>
        <a:blip r:embed="rId1"/>
        <a:stretch>
          <a:fillRect/>
        </a:stretch>
      </xdr:blipFill>
      <xdr:spPr>
        <a:xfrm>
          <a:off x="276225" y="285750"/>
          <a:ext cx="6762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kita_koukou_basket@yahoo.co.jp" TargetMode="External" /><Relationship Id="rId2" Type="http://schemas.openxmlformats.org/officeDocument/2006/relationships/hyperlink" Target="http://akita-hs-basket.sports.coocan.jp/Championship/2012/23rd_tohoku_new.html"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55"/>
  </sheetPr>
  <dimension ref="A1:K30"/>
  <sheetViews>
    <sheetView tabSelected="1" zoomScalePageLayoutView="0" workbookViewId="0" topLeftCell="A1">
      <selection activeCell="A1" sqref="A1:J1"/>
    </sheetView>
  </sheetViews>
  <sheetFormatPr defaultColWidth="9.00390625" defaultRowHeight="13.5"/>
  <cols>
    <col min="4" max="4" width="14.375" style="0" customWidth="1"/>
    <col min="10" max="10" width="3.625" style="0" customWidth="1"/>
  </cols>
  <sheetData>
    <row r="1" spans="1:10" ht="13.5">
      <c r="A1" s="202" t="s">
        <v>325</v>
      </c>
      <c r="B1" s="202"/>
      <c r="C1" s="202"/>
      <c r="D1" s="202"/>
      <c r="E1" s="202"/>
      <c r="F1" s="202"/>
      <c r="G1" s="202"/>
      <c r="H1" s="202"/>
      <c r="I1" s="202"/>
      <c r="J1" s="202"/>
    </row>
    <row r="3" ht="13.5">
      <c r="A3" t="s">
        <v>233</v>
      </c>
    </row>
    <row r="4" spans="1:2" ht="13.5">
      <c r="A4">
        <v>1</v>
      </c>
      <c r="B4" t="s">
        <v>264</v>
      </c>
    </row>
    <row r="5" spans="1:2" ht="13.5">
      <c r="A5">
        <v>2</v>
      </c>
      <c r="B5" t="s">
        <v>231</v>
      </c>
    </row>
    <row r="6" spans="1:2" ht="13.5">
      <c r="A6">
        <v>3</v>
      </c>
      <c r="B6" t="s">
        <v>262</v>
      </c>
    </row>
    <row r="7" spans="1:2" ht="13.5">
      <c r="A7">
        <v>4</v>
      </c>
      <c r="B7" t="s">
        <v>261</v>
      </c>
    </row>
    <row r="8" spans="1:2" ht="13.5">
      <c r="A8">
        <v>5</v>
      </c>
      <c r="B8" t="s">
        <v>260</v>
      </c>
    </row>
    <row r="9" spans="1:2" ht="13.5">
      <c r="A9">
        <v>6</v>
      </c>
      <c r="B9" t="s">
        <v>232</v>
      </c>
    </row>
    <row r="10" spans="1:2" ht="13.5">
      <c r="A10">
        <v>7</v>
      </c>
      <c r="B10" t="s">
        <v>263</v>
      </c>
    </row>
    <row r="13" ht="13.5">
      <c r="A13" t="s">
        <v>265</v>
      </c>
    </row>
    <row r="14" ht="13.5">
      <c r="A14" t="s">
        <v>266</v>
      </c>
    </row>
    <row r="15" ht="13.5">
      <c r="A15" t="s">
        <v>269</v>
      </c>
    </row>
    <row r="16" ht="13.5">
      <c r="A16" t="s">
        <v>288</v>
      </c>
    </row>
    <row r="18" ht="13.5">
      <c r="A18" t="s">
        <v>267</v>
      </c>
    </row>
    <row r="19" ht="13.5">
      <c r="A19" t="s">
        <v>268</v>
      </c>
    </row>
    <row r="20" ht="13.5">
      <c r="A20" t="s">
        <v>290</v>
      </c>
    </row>
    <row r="21" ht="13.5">
      <c r="A21" t="s">
        <v>322</v>
      </c>
    </row>
    <row r="23" ht="13.5">
      <c r="A23" t="s">
        <v>438</v>
      </c>
    </row>
    <row r="24" ht="13.5">
      <c r="A24" t="s">
        <v>289</v>
      </c>
    </row>
    <row r="25" ht="13.5">
      <c r="A25" t="s">
        <v>273</v>
      </c>
    </row>
    <row r="28" ht="14.25" thickBot="1">
      <c r="K28" t="s">
        <v>292</v>
      </c>
    </row>
    <row r="29" spans="2:11" ht="14.25" thickTop="1">
      <c r="B29" s="203" t="s">
        <v>287</v>
      </c>
      <c r="C29" s="204"/>
      <c r="D29" s="205"/>
      <c r="K29" t="s">
        <v>293</v>
      </c>
    </row>
    <row r="30" spans="2:11" ht="14.25" thickBot="1">
      <c r="B30" s="206"/>
      <c r="C30" s="207"/>
      <c r="D30" s="208"/>
      <c r="K30" t="s">
        <v>294</v>
      </c>
    </row>
    <row r="31" ht="14.25" thickTop="1"/>
  </sheetData>
  <sheetProtection sheet="1"/>
  <mergeCells count="2">
    <mergeCell ref="A1:J1"/>
    <mergeCell ref="B29:D30"/>
  </mergeCells>
  <printOptions/>
  <pageMargins left="0.5905511811023623" right="0.5905511811023623" top="0.7874015748031497" bottom="0.7874015748031497" header="0.5118110236220472" footer="0.5118110236220472"/>
  <pageSetup horizontalDpi="360" verticalDpi="36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2">
    <tabColor indexed="47"/>
  </sheetPr>
  <dimension ref="A1:AP163"/>
  <sheetViews>
    <sheetView zoomScalePageLayoutView="0" workbookViewId="0" topLeftCell="A1">
      <selection activeCell="B2" sqref="B2:AO4"/>
    </sheetView>
  </sheetViews>
  <sheetFormatPr defaultColWidth="9.00390625" defaultRowHeight="13.5"/>
  <cols>
    <col min="1" max="42" width="2.25390625" style="167" customWidth="1"/>
    <col min="43" max="16384" width="9.00390625" style="167" customWidth="1"/>
  </cols>
  <sheetData>
    <row r="1" spans="1:42" ht="13.5">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row>
    <row r="2" spans="1:42" ht="13.5" customHeight="1">
      <c r="A2" s="168"/>
      <c r="B2" s="225" t="s">
        <v>326</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168"/>
    </row>
    <row r="3" spans="1:42" ht="13.5" customHeight="1">
      <c r="A3" s="168"/>
      <c r="B3" s="225"/>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168"/>
    </row>
    <row r="4" spans="1:42" ht="13.5" customHeight="1">
      <c r="A4" s="168"/>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168"/>
    </row>
    <row r="5" spans="1:42" ht="13.5" customHeight="1">
      <c r="A5" s="168"/>
      <c r="B5" s="226" t="s">
        <v>327</v>
      </c>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168"/>
    </row>
    <row r="6" spans="1:42" ht="13.5" customHeight="1">
      <c r="A6" s="168"/>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168"/>
    </row>
    <row r="7" spans="1:42" ht="13.5">
      <c r="A7" s="168"/>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c r="AB7" s="169"/>
      <c r="AC7" s="169"/>
      <c r="AD7" s="169"/>
      <c r="AE7" s="169"/>
      <c r="AF7" s="169"/>
      <c r="AG7" s="169"/>
      <c r="AH7" s="169"/>
      <c r="AI7" s="169"/>
      <c r="AJ7" s="169"/>
      <c r="AK7" s="169"/>
      <c r="AL7" s="169"/>
      <c r="AM7" s="169"/>
      <c r="AN7" s="169"/>
      <c r="AO7" s="169"/>
      <c r="AP7" s="168"/>
    </row>
    <row r="8" spans="1:42" ht="13.5" customHeight="1">
      <c r="A8" s="168"/>
      <c r="B8" s="216">
        <v>1</v>
      </c>
      <c r="C8" s="216"/>
      <c r="D8" s="217" t="s">
        <v>328</v>
      </c>
      <c r="E8" s="217"/>
      <c r="F8" s="217"/>
      <c r="G8" s="217"/>
      <c r="H8" s="217"/>
      <c r="I8" s="169"/>
      <c r="J8" s="169" t="s">
        <v>329</v>
      </c>
      <c r="K8" s="169"/>
      <c r="L8" s="169"/>
      <c r="M8" s="169"/>
      <c r="N8" s="169"/>
      <c r="O8" s="169"/>
      <c r="P8" s="169"/>
      <c r="Q8" s="169"/>
      <c r="R8" s="169"/>
      <c r="S8" s="169"/>
      <c r="T8" s="169"/>
      <c r="U8" s="172"/>
      <c r="W8" s="169" t="s">
        <v>330</v>
      </c>
      <c r="X8" s="172"/>
      <c r="Y8" s="172"/>
      <c r="Z8" s="172"/>
      <c r="AA8" s="172"/>
      <c r="AB8" s="172"/>
      <c r="AC8" s="172"/>
      <c r="AD8" s="172"/>
      <c r="AE8" s="172"/>
      <c r="AG8" s="172"/>
      <c r="AH8" s="169"/>
      <c r="AI8" s="169"/>
      <c r="AJ8" s="169"/>
      <c r="AK8" s="169"/>
      <c r="AL8" s="169"/>
      <c r="AM8" s="169"/>
      <c r="AN8" s="169"/>
      <c r="AO8" s="169"/>
      <c r="AP8" s="168"/>
    </row>
    <row r="9" spans="1:42" ht="13.5">
      <c r="A9" s="168"/>
      <c r="B9" s="169"/>
      <c r="C9" s="169"/>
      <c r="D9" s="169"/>
      <c r="E9" s="169"/>
      <c r="F9" s="169"/>
      <c r="G9" s="169"/>
      <c r="H9" s="169"/>
      <c r="I9" s="169"/>
      <c r="J9" s="169" t="s">
        <v>332</v>
      </c>
      <c r="K9" s="169"/>
      <c r="L9" s="169"/>
      <c r="M9" s="169"/>
      <c r="N9" s="169"/>
      <c r="O9" s="169"/>
      <c r="P9" s="169"/>
      <c r="Q9" s="169"/>
      <c r="R9" s="169"/>
      <c r="S9" s="169"/>
      <c r="T9" s="169"/>
      <c r="U9" s="169"/>
      <c r="V9" s="172"/>
      <c r="W9" s="169"/>
      <c r="X9" s="169"/>
      <c r="Y9" s="169"/>
      <c r="Z9" s="169"/>
      <c r="AA9" s="169"/>
      <c r="AB9" s="169"/>
      <c r="AC9" s="169"/>
      <c r="AD9" s="169"/>
      <c r="AE9" s="169"/>
      <c r="AF9" s="169"/>
      <c r="AG9" s="169"/>
      <c r="AH9" s="169"/>
      <c r="AI9" s="169"/>
      <c r="AJ9" s="169"/>
      <c r="AK9" s="169"/>
      <c r="AL9" s="169"/>
      <c r="AM9" s="169"/>
      <c r="AN9" s="169"/>
      <c r="AO9" s="169"/>
      <c r="AP9" s="168"/>
    </row>
    <row r="10" spans="1:42" ht="13.5">
      <c r="A10" s="168"/>
      <c r="B10" s="169"/>
      <c r="C10" s="169"/>
      <c r="D10" s="169"/>
      <c r="E10" s="169"/>
      <c r="F10" s="169"/>
      <c r="G10" s="169"/>
      <c r="H10" s="169"/>
      <c r="I10" s="169"/>
      <c r="J10" s="173"/>
      <c r="K10" s="169"/>
      <c r="L10" s="169"/>
      <c r="M10" s="169"/>
      <c r="N10" s="169"/>
      <c r="O10" s="169"/>
      <c r="P10" s="169"/>
      <c r="Q10" s="169"/>
      <c r="R10" s="169"/>
      <c r="S10" s="169"/>
      <c r="T10" s="169"/>
      <c r="U10" s="169"/>
      <c r="V10" s="173"/>
      <c r="W10" s="169"/>
      <c r="X10" s="169"/>
      <c r="Y10" s="169"/>
      <c r="Z10" s="169"/>
      <c r="AA10" s="169"/>
      <c r="AB10" s="169"/>
      <c r="AC10" s="169"/>
      <c r="AD10" s="169"/>
      <c r="AE10" s="169"/>
      <c r="AF10" s="169"/>
      <c r="AG10" s="169"/>
      <c r="AH10" s="169"/>
      <c r="AI10" s="169"/>
      <c r="AJ10" s="169"/>
      <c r="AK10" s="169"/>
      <c r="AL10" s="169"/>
      <c r="AM10" s="169"/>
      <c r="AN10" s="169"/>
      <c r="AO10" s="169"/>
      <c r="AP10" s="168"/>
    </row>
    <row r="11" spans="1:42" ht="13.5" customHeight="1">
      <c r="A11" s="168"/>
      <c r="B11" s="216">
        <v>2</v>
      </c>
      <c r="C11" s="216"/>
      <c r="D11" s="217" t="s">
        <v>333</v>
      </c>
      <c r="E11" s="217"/>
      <c r="F11" s="217"/>
      <c r="G11" s="217"/>
      <c r="H11" s="217"/>
      <c r="I11" s="169"/>
      <c r="J11" s="169" t="s">
        <v>334</v>
      </c>
      <c r="K11" s="169"/>
      <c r="L11" s="169"/>
      <c r="M11" s="169"/>
      <c r="N11" s="169"/>
      <c r="O11" s="169"/>
      <c r="P11" s="169"/>
      <c r="Q11" s="169"/>
      <c r="R11" s="169"/>
      <c r="S11" s="169"/>
      <c r="T11" s="169"/>
      <c r="U11" s="169"/>
      <c r="V11" s="173"/>
      <c r="W11" s="169"/>
      <c r="X11" s="169"/>
      <c r="Y11" s="169"/>
      <c r="Z11" s="169"/>
      <c r="AA11" s="169"/>
      <c r="AB11" s="169"/>
      <c r="AC11" s="169"/>
      <c r="AD11" s="169"/>
      <c r="AE11" s="169"/>
      <c r="AF11" s="169"/>
      <c r="AG11" s="169"/>
      <c r="AH11" s="169"/>
      <c r="AI11" s="169"/>
      <c r="AJ11" s="169"/>
      <c r="AK11" s="169"/>
      <c r="AL11" s="169"/>
      <c r="AM11" s="169"/>
      <c r="AN11" s="169"/>
      <c r="AO11" s="169"/>
      <c r="AP11" s="168"/>
    </row>
    <row r="12" spans="1:42" ht="13.5">
      <c r="A12" s="168"/>
      <c r="B12" s="169"/>
      <c r="C12" s="169"/>
      <c r="D12" s="169"/>
      <c r="E12" s="169"/>
      <c r="F12" s="169"/>
      <c r="G12" s="169"/>
      <c r="H12" s="169"/>
      <c r="I12" s="169"/>
      <c r="J12" s="169"/>
      <c r="K12" s="169"/>
      <c r="L12" s="169"/>
      <c r="M12" s="169"/>
      <c r="N12" s="169"/>
      <c r="O12" s="169"/>
      <c r="P12" s="169"/>
      <c r="Q12" s="169"/>
      <c r="R12" s="169"/>
      <c r="S12" s="169"/>
      <c r="T12" s="169"/>
      <c r="U12" s="172"/>
      <c r="V12" s="169"/>
      <c r="W12" s="169"/>
      <c r="X12" s="169"/>
      <c r="Y12" s="169"/>
      <c r="Z12" s="169"/>
      <c r="AA12" s="169"/>
      <c r="AB12" s="169"/>
      <c r="AC12" s="169"/>
      <c r="AD12" s="169"/>
      <c r="AE12" s="169"/>
      <c r="AF12" s="169"/>
      <c r="AG12" s="169"/>
      <c r="AH12" s="169"/>
      <c r="AI12" s="169"/>
      <c r="AJ12" s="169"/>
      <c r="AK12" s="169"/>
      <c r="AL12" s="169"/>
      <c r="AM12" s="169"/>
      <c r="AN12" s="169"/>
      <c r="AO12" s="169"/>
      <c r="AP12" s="168"/>
    </row>
    <row r="13" spans="1:42" ht="13.5" customHeight="1">
      <c r="A13" s="168"/>
      <c r="B13" s="216">
        <v>3</v>
      </c>
      <c r="C13" s="216"/>
      <c r="D13" s="217" t="s">
        <v>335</v>
      </c>
      <c r="E13" s="217"/>
      <c r="F13" s="217"/>
      <c r="G13" s="217"/>
      <c r="H13" s="217"/>
      <c r="I13" s="169"/>
      <c r="J13" s="169" t="s">
        <v>336</v>
      </c>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8"/>
    </row>
    <row r="14" spans="1:42" ht="13.5">
      <c r="A14" s="168"/>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8"/>
    </row>
    <row r="15" spans="1:42" ht="13.5" customHeight="1">
      <c r="A15" s="168"/>
      <c r="B15" s="216">
        <v>4</v>
      </c>
      <c r="C15" s="216"/>
      <c r="D15" s="217" t="s">
        <v>337</v>
      </c>
      <c r="E15" s="217"/>
      <c r="F15" s="217"/>
      <c r="G15" s="217"/>
      <c r="H15" s="217"/>
      <c r="I15" s="169"/>
      <c r="J15" s="169" t="s">
        <v>338</v>
      </c>
      <c r="K15" s="169"/>
      <c r="L15" s="169"/>
      <c r="M15" s="169"/>
      <c r="N15" s="169"/>
      <c r="O15" s="169"/>
      <c r="P15" s="169"/>
      <c r="Q15" s="169"/>
      <c r="R15" s="169"/>
      <c r="S15" s="169"/>
      <c r="T15" s="169"/>
      <c r="U15" s="169"/>
      <c r="V15" s="169"/>
      <c r="W15" s="169" t="s">
        <v>339</v>
      </c>
      <c r="X15" s="169"/>
      <c r="Y15" s="169"/>
      <c r="Z15" s="169"/>
      <c r="AA15" s="169"/>
      <c r="AB15" s="169"/>
      <c r="AC15" s="169"/>
      <c r="AD15" s="169"/>
      <c r="AE15" s="169"/>
      <c r="AF15" s="169"/>
      <c r="AG15" s="169"/>
      <c r="AH15" s="169"/>
      <c r="AI15" s="169"/>
      <c r="AJ15" s="169"/>
      <c r="AK15" s="169"/>
      <c r="AL15" s="169"/>
      <c r="AM15" s="169"/>
      <c r="AN15" s="169"/>
      <c r="AO15" s="169"/>
      <c r="AP15" s="168"/>
    </row>
    <row r="16" spans="1:42" ht="13.5">
      <c r="A16" s="168"/>
      <c r="B16" s="169"/>
      <c r="C16" s="169"/>
      <c r="D16" s="169"/>
      <c r="E16" s="169"/>
      <c r="F16" s="169"/>
      <c r="G16" s="169"/>
      <c r="H16" s="169"/>
      <c r="I16" s="169"/>
      <c r="J16" s="172" t="s">
        <v>331</v>
      </c>
      <c r="K16" s="169"/>
      <c r="L16" s="169"/>
      <c r="M16" s="169"/>
      <c r="N16" s="169"/>
      <c r="O16" s="169"/>
      <c r="P16" s="169"/>
      <c r="Q16" s="169"/>
      <c r="R16" s="169"/>
      <c r="S16" s="169"/>
      <c r="T16" s="169"/>
      <c r="U16" s="169"/>
      <c r="V16" s="169"/>
      <c r="W16" s="169" t="s">
        <v>340</v>
      </c>
      <c r="X16" s="169"/>
      <c r="Y16" s="169"/>
      <c r="Z16" s="169"/>
      <c r="AA16" s="169"/>
      <c r="AB16" s="169"/>
      <c r="AC16" s="169"/>
      <c r="AD16" s="172"/>
      <c r="AE16" s="169"/>
      <c r="AF16" s="169"/>
      <c r="AG16" s="169"/>
      <c r="AH16" s="169"/>
      <c r="AI16" s="169"/>
      <c r="AJ16" s="169"/>
      <c r="AK16" s="169"/>
      <c r="AL16" s="169"/>
      <c r="AM16" s="169"/>
      <c r="AN16" s="169"/>
      <c r="AO16" s="169"/>
      <c r="AP16" s="168"/>
    </row>
    <row r="17" spans="1:42" ht="13.5">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8"/>
    </row>
    <row r="18" spans="1:42" ht="13.5" customHeight="1">
      <c r="A18" s="168"/>
      <c r="B18" s="216">
        <v>5</v>
      </c>
      <c r="C18" s="216"/>
      <c r="D18" s="217" t="s">
        <v>341</v>
      </c>
      <c r="E18" s="217"/>
      <c r="F18" s="217"/>
      <c r="G18" s="217"/>
      <c r="H18" s="217"/>
      <c r="I18" s="169"/>
      <c r="J18" s="169" t="s">
        <v>342</v>
      </c>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169"/>
      <c r="AM18" s="169"/>
      <c r="AN18" s="169"/>
      <c r="AO18" s="169"/>
      <c r="AP18" s="168"/>
    </row>
    <row r="19" spans="1:42" ht="13.5">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8"/>
    </row>
    <row r="20" spans="1:42" ht="13.5" customHeight="1">
      <c r="A20" s="168"/>
      <c r="B20" s="216">
        <v>6</v>
      </c>
      <c r="C20" s="216"/>
      <c r="D20" s="217" t="s">
        <v>343</v>
      </c>
      <c r="E20" s="217"/>
      <c r="F20" s="217"/>
      <c r="G20" s="217"/>
      <c r="H20" s="217"/>
      <c r="I20" s="169"/>
      <c r="J20" s="169" t="s">
        <v>344</v>
      </c>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8"/>
    </row>
    <row r="21" spans="1:42" ht="13.5">
      <c r="A21" s="168"/>
      <c r="B21" s="169"/>
      <c r="C21" s="169"/>
      <c r="D21" s="169"/>
      <c r="E21" s="169"/>
      <c r="F21" s="169"/>
      <c r="G21" s="169"/>
      <c r="H21" s="169"/>
      <c r="I21" s="169"/>
      <c r="J21" s="169" t="s">
        <v>345</v>
      </c>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8"/>
    </row>
    <row r="22" spans="1:42" ht="13.5">
      <c r="A22" s="168"/>
      <c r="B22" s="169"/>
      <c r="C22" s="169"/>
      <c r="D22" s="169"/>
      <c r="E22" s="169"/>
      <c r="F22" s="169"/>
      <c r="G22" s="169"/>
      <c r="H22" s="169"/>
      <c r="I22" s="169"/>
      <c r="J22" s="169"/>
      <c r="K22" s="169" t="s">
        <v>346</v>
      </c>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8"/>
    </row>
    <row r="23" spans="1:42" ht="13.5">
      <c r="A23" s="168"/>
      <c r="B23" s="169"/>
      <c r="C23" s="169"/>
      <c r="D23" s="169"/>
      <c r="E23" s="169"/>
      <c r="F23" s="169"/>
      <c r="G23" s="169"/>
      <c r="H23" s="169"/>
      <c r="I23" s="169"/>
      <c r="J23" s="169"/>
      <c r="K23" s="169" t="s">
        <v>347</v>
      </c>
      <c r="L23" s="169"/>
      <c r="M23" s="169"/>
      <c r="N23" s="169"/>
      <c r="O23" s="169"/>
      <c r="P23" s="169"/>
      <c r="Q23" s="169"/>
      <c r="R23" s="169"/>
      <c r="S23" s="169"/>
      <c r="T23" s="169"/>
      <c r="U23" s="169"/>
      <c r="V23" s="169"/>
      <c r="W23" s="169"/>
      <c r="X23" s="169"/>
      <c r="Y23" s="169"/>
      <c r="Z23" s="169" t="s">
        <v>348</v>
      </c>
      <c r="AA23" s="169"/>
      <c r="AB23" s="169"/>
      <c r="AC23" s="169"/>
      <c r="AD23" s="169"/>
      <c r="AE23" s="169"/>
      <c r="AF23" s="169"/>
      <c r="AG23" s="169"/>
      <c r="AH23" s="169"/>
      <c r="AI23" s="169"/>
      <c r="AJ23" s="169"/>
      <c r="AK23" s="169"/>
      <c r="AL23" s="169"/>
      <c r="AM23" s="169"/>
      <c r="AN23" s="169"/>
      <c r="AO23" s="169"/>
      <c r="AP23" s="168"/>
    </row>
    <row r="24" spans="1:42" ht="13.5">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8"/>
    </row>
    <row r="25" spans="1:42" ht="13.5" customHeight="1">
      <c r="A25" s="168"/>
      <c r="B25" s="216">
        <v>7</v>
      </c>
      <c r="C25" s="216"/>
      <c r="D25" s="217" t="s">
        <v>349</v>
      </c>
      <c r="E25" s="217"/>
      <c r="F25" s="217"/>
      <c r="G25" s="217"/>
      <c r="H25" s="217"/>
      <c r="I25" s="169"/>
      <c r="J25" s="169" t="s">
        <v>350</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8"/>
    </row>
    <row r="26" spans="1:42" ht="13.5">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8"/>
    </row>
    <row r="27" spans="1:42" ht="13.5" customHeight="1">
      <c r="A27" s="168"/>
      <c r="B27" s="216">
        <v>8</v>
      </c>
      <c r="C27" s="216"/>
      <c r="D27" s="217" t="s">
        <v>351</v>
      </c>
      <c r="E27" s="217"/>
      <c r="F27" s="217"/>
      <c r="G27" s="217"/>
      <c r="H27" s="217"/>
      <c r="I27" s="169"/>
      <c r="J27" s="169" t="s">
        <v>352</v>
      </c>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8"/>
    </row>
    <row r="28" spans="1:42" ht="13.5">
      <c r="A28" s="168"/>
      <c r="B28" s="169"/>
      <c r="C28" s="169"/>
      <c r="D28" s="169"/>
      <c r="E28" s="169"/>
      <c r="F28" s="169"/>
      <c r="G28" s="169"/>
      <c r="H28" s="169"/>
      <c r="I28" s="169"/>
      <c r="J28" s="169" t="s">
        <v>353</v>
      </c>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8"/>
    </row>
    <row r="29" spans="1:42" ht="13.5">
      <c r="A29" s="168"/>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8"/>
    </row>
    <row r="30" spans="1:42" ht="13.5" customHeight="1">
      <c r="A30" s="168"/>
      <c r="B30" s="216">
        <v>9</v>
      </c>
      <c r="C30" s="216"/>
      <c r="D30" s="217" t="s">
        <v>354</v>
      </c>
      <c r="E30" s="217"/>
      <c r="F30" s="217"/>
      <c r="G30" s="217"/>
      <c r="H30" s="217"/>
      <c r="I30" s="169"/>
      <c r="J30" s="169" t="s">
        <v>355</v>
      </c>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8"/>
    </row>
    <row r="31" spans="1:42" ht="13.5">
      <c r="A31" s="168"/>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8"/>
    </row>
    <row r="32" spans="1:42" ht="13.5" customHeight="1">
      <c r="A32" s="168"/>
      <c r="B32" s="216">
        <v>10</v>
      </c>
      <c r="C32" s="216"/>
      <c r="D32" s="217" t="s">
        <v>356</v>
      </c>
      <c r="E32" s="217"/>
      <c r="F32" s="217"/>
      <c r="G32" s="217"/>
      <c r="H32" s="217"/>
      <c r="I32" s="169"/>
      <c r="J32" s="169" t="s">
        <v>357</v>
      </c>
      <c r="K32" s="169"/>
      <c r="L32" s="169"/>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8"/>
    </row>
    <row r="33" spans="1:42" ht="13.5">
      <c r="A33" s="168"/>
      <c r="B33" s="169"/>
      <c r="C33" s="169"/>
      <c r="D33" s="169"/>
      <c r="E33" s="169"/>
      <c r="F33" s="169"/>
      <c r="G33" s="169"/>
      <c r="H33" s="169"/>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8"/>
    </row>
    <row r="34" spans="1:42" ht="15" customHeight="1">
      <c r="A34" s="168"/>
      <c r="B34" s="216">
        <v>11</v>
      </c>
      <c r="C34" s="216"/>
      <c r="D34" s="217" t="s">
        <v>358</v>
      </c>
      <c r="E34" s="217"/>
      <c r="F34" s="217"/>
      <c r="G34" s="217"/>
      <c r="H34" s="217"/>
      <c r="I34" s="169"/>
      <c r="J34" s="174" t="s">
        <v>359</v>
      </c>
      <c r="K34" s="216">
        <v>1</v>
      </c>
      <c r="L34" s="216"/>
      <c r="M34" s="169" t="s">
        <v>360</v>
      </c>
      <c r="N34" s="169" t="s">
        <v>361</v>
      </c>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8"/>
    </row>
    <row r="35" spans="1:42" ht="15" customHeight="1">
      <c r="A35" s="168"/>
      <c r="B35" s="169"/>
      <c r="C35" s="169"/>
      <c r="D35" s="169"/>
      <c r="E35" s="169"/>
      <c r="F35" s="169"/>
      <c r="G35" s="169"/>
      <c r="H35" s="169"/>
      <c r="I35" s="169"/>
      <c r="J35" s="174" t="s">
        <v>359</v>
      </c>
      <c r="K35" s="216">
        <v>2</v>
      </c>
      <c r="L35" s="216"/>
      <c r="M35" s="169" t="s">
        <v>360</v>
      </c>
      <c r="N35" s="169" t="s">
        <v>362</v>
      </c>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8"/>
    </row>
    <row r="36" spans="1:42" ht="15" customHeight="1">
      <c r="A36" s="168"/>
      <c r="B36" s="169"/>
      <c r="C36" s="169"/>
      <c r="D36" s="169"/>
      <c r="E36" s="169"/>
      <c r="F36" s="169"/>
      <c r="G36" s="169"/>
      <c r="H36" s="169"/>
      <c r="I36" s="169"/>
      <c r="J36" s="169"/>
      <c r="K36" s="169"/>
      <c r="L36" s="169"/>
      <c r="M36" s="169"/>
      <c r="N36" s="169" t="s">
        <v>363</v>
      </c>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8"/>
    </row>
    <row r="37" spans="1:42" ht="15" customHeight="1">
      <c r="A37" s="168"/>
      <c r="B37" s="169"/>
      <c r="C37" s="169"/>
      <c r="D37" s="169"/>
      <c r="E37" s="169"/>
      <c r="F37" s="169"/>
      <c r="G37" s="169"/>
      <c r="H37" s="169"/>
      <c r="I37" s="169"/>
      <c r="J37" s="174" t="s">
        <v>359</v>
      </c>
      <c r="K37" s="216">
        <v>3</v>
      </c>
      <c r="L37" s="216"/>
      <c r="M37" s="169" t="s">
        <v>360</v>
      </c>
      <c r="N37" s="169" t="s">
        <v>364</v>
      </c>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8"/>
    </row>
    <row r="38" spans="1:42" ht="15" customHeight="1">
      <c r="A38" s="168"/>
      <c r="B38" s="169"/>
      <c r="C38" s="169"/>
      <c r="D38" s="169"/>
      <c r="E38" s="169"/>
      <c r="F38" s="169"/>
      <c r="G38" s="169"/>
      <c r="H38" s="169"/>
      <c r="I38" s="169"/>
      <c r="J38" s="174"/>
      <c r="K38" s="170"/>
      <c r="L38" s="170"/>
      <c r="M38" s="169"/>
      <c r="N38" s="169" t="s">
        <v>365</v>
      </c>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8"/>
    </row>
    <row r="39" spans="1:42" ht="15" customHeight="1">
      <c r="A39" s="168"/>
      <c r="B39" s="169"/>
      <c r="C39" s="169"/>
      <c r="D39" s="169"/>
      <c r="E39" s="169"/>
      <c r="F39" s="169"/>
      <c r="G39" s="169"/>
      <c r="H39" s="169"/>
      <c r="I39" s="169"/>
      <c r="J39" s="174"/>
      <c r="K39" s="170"/>
      <c r="L39" s="170"/>
      <c r="M39" s="169"/>
      <c r="N39" s="169" t="s">
        <v>366</v>
      </c>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69"/>
      <c r="AM39" s="169"/>
      <c r="AN39" s="169"/>
      <c r="AO39" s="169"/>
      <c r="AP39" s="168"/>
    </row>
    <row r="40" spans="1:42" ht="15" customHeight="1">
      <c r="A40" s="168"/>
      <c r="B40" s="169"/>
      <c r="C40" s="169"/>
      <c r="D40" s="169"/>
      <c r="E40" s="169"/>
      <c r="F40" s="169"/>
      <c r="G40" s="169"/>
      <c r="H40" s="169"/>
      <c r="I40" s="169"/>
      <c r="J40" s="174" t="s">
        <v>359</v>
      </c>
      <c r="K40" s="216">
        <v>4</v>
      </c>
      <c r="L40" s="216"/>
      <c r="M40" s="169" t="s">
        <v>360</v>
      </c>
      <c r="N40" s="172" t="s">
        <v>367</v>
      </c>
      <c r="O40" s="172"/>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8"/>
    </row>
    <row r="41" spans="1:42" ht="15" customHeight="1">
      <c r="A41" s="168"/>
      <c r="B41" s="169"/>
      <c r="C41" s="169"/>
      <c r="D41" s="169"/>
      <c r="E41" s="169"/>
      <c r="F41" s="169"/>
      <c r="G41" s="169"/>
      <c r="H41" s="169"/>
      <c r="I41" s="169"/>
      <c r="J41" s="169"/>
      <c r="K41" s="169"/>
      <c r="L41" s="169"/>
      <c r="M41" s="169"/>
      <c r="N41" s="172" t="s">
        <v>368</v>
      </c>
      <c r="O41" s="172"/>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8"/>
    </row>
    <row r="42" spans="1:42" ht="15" customHeight="1">
      <c r="A42" s="168"/>
      <c r="B42" s="169"/>
      <c r="C42" s="169"/>
      <c r="D42" s="169"/>
      <c r="E42" s="169"/>
      <c r="F42" s="169"/>
      <c r="G42" s="169"/>
      <c r="H42" s="169"/>
      <c r="I42" s="169"/>
      <c r="J42" s="174" t="s">
        <v>359</v>
      </c>
      <c r="K42" s="216">
        <v>5</v>
      </c>
      <c r="L42" s="216"/>
      <c r="M42" s="169" t="s">
        <v>360</v>
      </c>
      <c r="N42" s="172" t="s">
        <v>369</v>
      </c>
      <c r="O42" s="172"/>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8"/>
    </row>
    <row r="43" spans="1:42" ht="15" customHeight="1">
      <c r="A43" s="168"/>
      <c r="B43" s="169"/>
      <c r="C43" s="169"/>
      <c r="D43" s="169"/>
      <c r="E43" s="169"/>
      <c r="F43" s="169"/>
      <c r="G43" s="169"/>
      <c r="H43" s="169"/>
      <c r="I43" s="169"/>
      <c r="J43" s="169"/>
      <c r="K43" s="169"/>
      <c r="L43" s="169"/>
      <c r="M43" s="169"/>
      <c r="N43" s="172" t="s">
        <v>370</v>
      </c>
      <c r="O43" s="172"/>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8"/>
    </row>
    <row r="44" spans="1:42" ht="15" customHeight="1">
      <c r="A44" s="168"/>
      <c r="B44" s="169"/>
      <c r="C44" s="169"/>
      <c r="D44" s="169"/>
      <c r="E44" s="169"/>
      <c r="F44" s="169"/>
      <c r="G44" s="169"/>
      <c r="H44" s="169"/>
      <c r="I44" s="169"/>
      <c r="J44" s="172"/>
      <c r="K44" s="172"/>
      <c r="L44" s="172"/>
      <c r="M44" s="172"/>
      <c r="N44" s="172" t="s">
        <v>371</v>
      </c>
      <c r="O44" s="172"/>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8"/>
    </row>
    <row r="45" spans="1:42" ht="15" customHeight="1">
      <c r="A45" s="168"/>
      <c r="B45" s="169"/>
      <c r="C45" s="169"/>
      <c r="D45" s="169"/>
      <c r="E45" s="169"/>
      <c r="F45" s="169"/>
      <c r="G45" s="169"/>
      <c r="H45" s="169"/>
      <c r="I45" s="169"/>
      <c r="J45" s="174" t="s">
        <v>359</v>
      </c>
      <c r="K45" s="216">
        <v>6</v>
      </c>
      <c r="L45" s="216"/>
      <c r="M45" s="169" t="s">
        <v>360</v>
      </c>
      <c r="N45" s="172" t="s">
        <v>372</v>
      </c>
      <c r="O45" s="172"/>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c r="AM45" s="169"/>
      <c r="AN45" s="169"/>
      <c r="AO45" s="169"/>
      <c r="AP45" s="168"/>
    </row>
    <row r="46" spans="1:42" ht="15" customHeight="1">
      <c r="A46" s="168"/>
      <c r="B46" s="169"/>
      <c r="C46" s="169"/>
      <c r="D46" s="169"/>
      <c r="E46" s="169"/>
      <c r="F46" s="169"/>
      <c r="G46" s="169"/>
      <c r="H46" s="169"/>
      <c r="I46" s="169"/>
      <c r="J46" s="169"/>
      <c r="K46" s="169"/>
      <c r="L46" s="169"/>
      <c r="M46" s="169"/>
      <c r="N46" s="172" t="s">
        <v>373</v>
      </c>
      <c r="O46" s="172"/>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8"/>
    </row>
    <row r="47" spans="1:42" ht="15" customHeight="1">
      <c r="A47" s="168"/>
      <c r="B47" s="169"/>
      <c r="C47" s="169"/>
      <c r="D47" s="169"/>
      <c r="E47" s="169"/>
      <c r="F47" s="169"/>
      <c r="G47" s="169"/>
      <c r="H47" s="169"/>
      <c r="I47" s="169"/>
      <c r="J47" s="174" t="s">
        <v>359</v>
      </c>
      <c r="K47" s="216">
        <v>7</v>
      </c>
      <c r="L47" s="216"/>
      <c r="M47" s="169" t="s">
        <v>360</v>
      </c>
      <c r="N47" s="172" t="s">
        <v>374</v>
      </c>
      <c r="O47" s="172"/>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c r="AM47" s="169"/>
      <c r="AN47" s="169"/>
      <c r="AO47" s="169"/>
      <c r="AP47" s="168"/>
    </row>
    <row r="48" spans="1:42" ht="15" customHeight="1">
      <c r="A48" s="168"/>
      <c r="B48" s="169"/>
      <c r="C48" s="169"/>
      <c r="D48" s="169"/>
      <c r="E48" s="169"/>
      <c r="F48" s="169"/>
      <c r="G48" s="169"/>
      <c r="H48" s="169"/>
      <c r="I48" s="169"/>
      <c r="J48" s="174" t="s">
        <v>359</v>
      </c>
      <c r="K48" s="216">
        <v>8</v>
      </c>
      <c r="L48" s="216"/>
      <c r="M48" s="169" t="s">
        <v>360</v>
      </c>
      <c r="N48" s="175" t="s">
        <v>375</v>
      </c>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8"/>
    </row>
    <row r="49" spans="1:42" ht="13.5">
      <c r="A49" s="16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c r="AM49" s="169"/>
      <c r="AN49" s="169"/>
      <c r="AO49" s="169"/>
      <c r="AP49" s="168"/>
    </row>
    <row r="50" spans="1:42" ht="13.5" customHeight="1">
      <c r="A50" s="168"/>
      <c r="B50" s="216">
        <v>12</v>
      </c>
      <c r="C50" s="216"/>
      <c r="D50" s="217" t="s">
        <v>376</v>
      </c>
      <c r="E50" s="217"/>
      <c r="F50" s="217"/>
      <c r="G50" s="217"/>
      <c r="H50" s="217"/>
      <c r="I50" s="169"/>
      <c r="J50" s="169" t="s">
        <v>377</v>
      </c>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c r="AM50" s="169"/>
      <c r="AN50" s="169"/>
      <c r="AO50" s="169"/>
      <c r="AP50" s="168"/>
    </row>
    <row r="51" spans="1:42" ht="13.5">
      <c r="A51" s="168"/>
      <c r="B51" s="170"/>
      <c r="C51" s="170"/>
      <c r="D51" s="171"/>
      <c r="E51" s="171"/>
      <c r="F51" s="171"/>
      <c r="G51" s="171"/>
      <c r="H51" s="171"/>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8"/>
    </row>
    <row r="52" spans="1:42" ht="13.5">
      <c r="A52" s="168"/>
      <c r="B52" s="170"/>
      <c r="C52" s="170"/>
      <c r="D52" s="171"/>
      <c r="E52" s="171"/>
      <c r="F52" s="171"/>
      <c r="G52" s="171"/>
      <c r="H52" s="171"/>
      <c r="I52" s="169"/>
      <c r="J52" s="169" t="s">
        <v>378</v>
      </c>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8"/>
    </row>
    <row r="53" spans="1:42" ht="13.5">
      <c r="A53" s="168"/>
      <c r="B53" s="170"/>
      <c r="C53" s="170"/>
      <c r="D53" s="171"/>
      <c r="E53" s="171"/>
      <c r="F53" s="171"/>
      <c r="G53" s="171"/>
      <c r="H53" s="171"/>
      <c r="I53" s="169"/>
      <c r="J53" s="169" t="s">
        <v>379</v>
      </c>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8"/>
    </row>
    <row r="54" spans="1:42" ht="13.5">
      <c r="A54" s="168"/>
      <c r="B54" s="170"/>
      <c r="C54" s="170"/>
      <c r="D54" s="171"/>
      <c r="E54" s="171"/>
      <c r="F54" s="171"/>
      <c r="G54" s="171"/>
      <c r="H54" s="171"/>
      <c r="I54" s="169"/>
      <c r="J54" s="169"/>
      <c r="K54" s="221" t="s">
        <v>380</v>
      </c>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168"/>
    </row>
    <row r="55" spans="1:42" ht="13.5">
      <c r="A55" s="168"/>
      <c r="B55" s="170"/>
      <c r="C55" s="170"/>
      <c r="D55" s="171"/>
      <c r="E55" s="171"/>
      <c r="F55" s="171"/>
      <c r="G55" s="171"/>
      <c r="H55" s="171"/>
      <c r="I55" s="169"/>
      <c r="J55" s="169"/>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168"/>
    </row>
    <row r="56" spans="1:42" ht="13.5">
      <c r="A56" s="168"/>
      <c r="B56" s="170"/>
      <c r="C56" s="170"/>
      <c r="D56" s="171"/>
      <c r="E56" s="171"/>
      <c r="F56" s="171"/>
      <c r="G56" s="171"/>
      <c r="H56" s="171"/>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8"/>
    </row>
    <row r="57" spans="1:42" ht="13.5">
      <c r="A57" s="168"/>
      <c r="B57" s="170"/>
      <c r="C57" s="170"/>
      <c r="D57" s="171"/>
      <c r="E57" s="171"/>
      <c r="F57" s="171"/>
      <c r="G57" s="171"/>
      <c r="H57" s="171"/>
      <c r="I57" s="169"/>
      <c r="J57" s="169" t="s">
        <v>381</v>
      </c>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c r="AM57" s="169"/>
      <c r="AN57" s="169"/>
      <c r="AO57" s="169"/>
      <c r="AP57" s="168"/>
    </row>
    <row r="58" spans="1:42" ht="13.5">
      <c r="A58" s="168"/>
      <c r="B58" s="170"/>
      <c r="C58" s="170"/>
      <c r="D58" s="171"/>
      <c r="E58" s="171"/>
      <c r="F58" s="171"/>
      <c r="G58" s="171"/>
      <c r="H58" s="171"/>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8"/>
    </row>
    <row r="59" spans="1:42" ht="13.5">
      <c r="A59" s="168"/>
      <c r="B59" s="170"/>
      <c r="C59" s="170"/>
      <c r="D59" s="171"/>
      <c r="E59" s="171"/>
      <c r="F59" s="171"/>
      <c r="G59" s="171"/>
      <c r="H59" s="171"/>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c r="AM59" s="169"/>
      <c r="AN59" s="169"/>
      <c r="AO59" s="169"/>
      <c r="AP59" s="168"/>
    </row>
    <row r="60" spans="1:42" ht="13.5">
      <c r="A60" s="168"/>
      <c r="B60" s="170"/>
      <c r="C60" s="170"/>
      <c r="D60" s="171"/>
      <c r="E60" s="171"/>
      <c r="F60" s="171"/>
      <c r="G60" s="171"/>
      <c r="H60" s="171"/>
      <c r="I60" s="169"/>
      <c r="J60" s="169"/>
      <c r="K60" s="169"/>
      <c r="L60" s="169"/>
      <c r="M60" s="169"/>
      <c r="N60" s="169"/>
      <c r="O60" s="169"/>
      <c r="P60" s="169"/>
      <c r="Q60" s="169"/>
      <c r="R60" s="169"/>
      <c r="S60" s="169"/>
      <c r="T60" s="169"/>
      <c r="U60" s="169"/>
      <c r="V60" s="169"/>
      <c r="W60" s="169"/>
      <c r="X60" s="169"/>
      <c r="Y60" s="169"/>
      <c r="Z60" s="169"/>
      <c r="AA60" s="169"/>
      <c r="AB60" s="169"/>
      <c r="AC60" s="169"/>
      <c r="AD60" s="169"/>
      <c r="AE60" s="169"/>
      <c r="AF60" s="169"/>
      <c r="AG60" s="169"/>
      <c r="AH60" s="169"/>
      <c r="AI60" s="169"/>
      <c r="AJ60" s="169"/>
      <c r="AK60" s="169"/>
      <c r="AL60" s="169"/>
      <c r="AM60" s="169"/>
      <c r="AN60" s="169"/>
      <c r="AO60" s="169"/>
      <c r="AP60" s="168"/>
    </row>
    <row r="61" spans="1:42" ht="13.5">
      <c r="A61" s="168"/>
      <c r="B61" s="170"/>
      <c r="C61" s="170"/>
      <c r="D61" s="171"/>
      <c r="E61" s="171"/>
      <c r="F61" s="171"/>
      <c r="G61" s="171"/>
      <c r="H61" s="171"/>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8"/>
    </row>
    <row r="62" spans="1:42" ht="13.5">
      <c r="A62" s="168"/>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8"/>
    </row>
    <row r="63" spans="1:42" ht="13.5" customHeight="1">
      <c r="A63" s="168"/>
      <c r="B63" s="222">
        <v>13</v>
      </c>
      <c r="C63" s="222"/>
      <c r="D63" s="223" t="s">
        <v>382</v>
      </c>
      <c r="E63" s="223"/>
      <c r="F63" s="223"/>
      <c r="G63" s="223"/>
      <c r="H63" s="223"/>
      <c r="I63" s="176"/>
      <c r="J63" s="224" t="s">
        <v>383</v>
      </c>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168"/>
    </row>
    <row r="64" spans="1:42" ht="13.5">
      <c r="A64" s="168"/>
      <c r="B64" s="170"/>
      <c r="C64" s="170"/>
      <c r="D64" s="171"/>
      <c r="E64" s="171"/>
      <c r="F64" s="171"/>
      <c r="G64" s="171"/>
      <c r="H64" s="171"/>
      <c r="I64" s="169"/>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168"/>
    </row>
    <row r="65" spans="1:42" ht="13.5">
      <c r="A65" s="168"/>
      <c r="B65" s="170"/>
      <c r="C65" s="170"/>
      <c r="D65" s="171"/>
      <c r="E65" s="171"/>
      <c r="F65" s="171"/>
      <c r="G65" s="171"/>
      <c r="H65" s="171"/>
      <c r="I65" s="169"/>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168"/>
    </row>
    <row r="66" spans="1:42" ht="13.5">
      <c r="A66" s="168"/>
      <c r="B66" s="170"/>
      <c r="C66" s="170"/>
      <c r="D66" s="171"/>
      <c r="E66" s="171"/>
      <c r="F66" s="171"/>
      <c r="G66" s="171"/>
      <c r="H66" s="171"/>
      <c r="I66" s="169"/>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168"/>
    </row>
    <row r="67" spans="1:42" ht="13.5">
      <c r="A67" s="168"/>
      <c r="B67" s="170"/>
      <c r="C67" s="170"/>
      <c r="D67" s="171"/>
      <c r="E67" s="171"/>
      <c r="F67" s="171"/>
      <c r="G67" s="171"/>
      <c r="H67" s="171"/>
      <c r="I67" s="169"/>
      <c r="J67" s="224"/>
      <c r="K67" s="224"/>
      <c r="L67" s="224"/>
      <c r="M67" s="224"/>
      <c r="N67" s="224"/>
      <c r="O67" s="224"/>
      <c r="P67" s="224"/>
      <c r="Q67" s="224"/>
      <c r="R67" s="224"/>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168"/>
    </row>
    <row r="68" spans="1:42" ht="13.5">
      <c r="A68" s="168"/>
      <c r="B68" s="170"/>
      <c r="C68" s="170"/>
      <c r="D68" s="171"/>
      <c r="E68" s="171"/>
      <c r="F68" s="171"/>
      <c r="G68" s="171"/>
      <c r="H68" s="171"/>
      <c r="I68" s="169"/>
      <c r="J68" s="224"/>
      <c r="K68" s="224"/>
      <c r="L68" s="224"/>
      <c r="M68" s="224"/>
      <c r="N68" s="224"/>
      <c r="O68" s="224"/>
      <c r="P68" s="224"/>
      <c r="Q68" s="224"/>
      <c r="R68" s="224"/>
      <c r="S68" s="224"/>
      <c r="T68" s="224"/>
      <c r="U68" s="224"/>
      <c r="V68" s="224"/>
      <c r="W68" s="224"/>
      <c r="X68" s="224"/>
      <c r="Y68" s="224"/>
      <c r="Z68" s="224"/>
      <c r="AA68" s="224"/>
      <c r="AB68" s="224"/>
      <c r="AC68" s="224"/>
      <c r="AD68" s="224"/>
      <c r="AE68" s="224"/>
      <c r="AF68" s="224"/>
      <c r="AG68" s="224"/>
      <c r="AH68" s="224"/>
      <c r="AI68" s="224"/>
      <c r="AJ68" s="224"/>
      <c r="AK68" s="224"/>
      <c r="AL68" s="224"/>
      <c r="AM68" s="224"/>
      <c r="AN68" s="224"/>
      <c r="AO68" s="224"/>
      <c r="AP68" s="168"/>
    </row>
    <row r="69" spans="1:42" ht="13.5">
      <c r="A69" s="168"/>
      <c r="B69" s="170"/>
      <c r="C69" s="170"/>
      <c r="D69" s="171"/>
      <c r="E69" s="171"/>
      <c r="F69" s="171"/>
      <c r="G69" s="171"/>
      <c r="H69" s="171"/>
      <c r="I69" s="169"/>
      <c r="J69" s="224"/>
      <c r="K69" s="224"/>
      <c r="L69" s="224"/>
      <c r="M69" s="224"/>
      <c r="N69" s="224"/>
      <c r="O69" s="224"/>
      <c r="P69" s="224"/>
      <c r="Q69" s="224"/>
      <c r="R69" s="224"/>
      <c r="S69" s="224"/>
      <c r="T69" s="224"/>
      <c r="U69" s="224"/>
      <c r="V69" s="224"/>
      <c r="W69" s="224"/>
      <c r="X69" s="224"/>
      <c r="Y69" s="224"/>
      <c r="Z69" s="224"/>
      <c r="AA69" s="224"/>
      <c r="AB69" s="224"/>
      <c r="AC69" s="224"/>
      <c r="AD69" s="224"/>
      <c r="AE69" s="224"/>
      <c r="AF69" s="224"/>
      <c r="AG69" s="224"/>
      <c r="AH69" s="224"/>
      <c r="AI69" s="224"/>
      <c r="AJ69" s="224"/>
      <c r="AK69" s="224"/>
      <c r="AL69" s="224"/>
      <c r="AM69" s="224"/>
      <c r="AN69" s="224"/>
      <c r="AO69" s="224"/>
      <c r="AP69" s="168"/>
    </row>
    <row r="70" spans="1:42" ht="13.5">
      <c r="A70" s="168"/>
      <c r="B70" s="170"/>
      <c r="C70" s="170"/>
      <c r="D70" s="171"/>
      <c r="E70" s="171"/>
      <c r="F70" s="171"/>
      <c r="G70" s="171"/>
      <c r="H70" s="171"/>
      <c r="I70" s="169"/>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168"/>
    </row>
    <row r="71" spans="1:42" ht="13.5">
      <c r="A71" s="168"/>
      <c r="B71" s="170"/>
      <c r="C71" s="170"/>
      <c r="D71" s="171"/>
      <c r="E71" s="171"/>
      <c r="F71" s="171"/>
      <c r="G71" s="171"/>
      <c r="H71" s="171"/>
      <c r="I71" s="169"/>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68"/>
    </row>
    <row r="72" spans="1:42" ht="13.5">
      <c r="A72" s="168"/>
      <c r="B72" s="170"/>
      <c r="C72" s="170"/>
      <c r="D72" s="171"/>
      <c r="E72" s="171"/>
      <c r="F72" s="171"/>
      <c r="G72" s="171"/>
      <c r="H72" s="171"/>
      <c r="I72" s="169"/>
      <c r="J72" s="169" t="s">
        <v>384</v>
      </c>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8"/>
      <c r="AH72" s="178"/>
      <c r="AI72" s="178"/>
      <c r="AJ72" s="178"/>
      <c r="AK72" s="178"/>
      <c r="AL72" s="178"/>
      <c r="AM72" s="178"/>
      <c r="AN72" s="178"/>
      <c r="AO72" s="178"/>
      <c r="AP72" s="168"/>
    </row>
    <row r="73" spans="1:42" ht="13.5">
      <c r="A73" s="168"/>
      <c r="B73" s="170"/>
      <c r="C73" s="170"/>
      <c r="D73" s="171"/>
      <c r="E73" s="171"/>
      <c r="F73" s="171"/>
      <c r="G73" s="171"/>
      <c r="H73" s="171"/>
      <c r="I73" s="169"/>
      <c r="J73" s="169" t="s">
        <v>385</v>
      </c>
      <c r="K73" s="178"/>
      <c r="L73" s="178"/>
      <c r="M73" s="178"/>
      <c r="N73" s="178"/>
      <c r="O73" s="178"/>
      <c r="P73" s="178"/>
      <c r="Q73" s="178"/>
      <c r="R73" s="178"/>
      <c r="S73" s="178"/>
      <c r="T73" s="178"/>
      <c r="U73" s="178"/>
      <c r="V73" s="178"/>
      <c r="W73" s="178"/>
      <c r="X73" s="178"/>
      <c r="Y73" s="178"/>
      <c r="Z73" s="178"/>
      <c r="AA73" s="178"/>
      <c r="AB73" s="178"/>
      <c r="AC73" s="178"/>
      <c r="AD73" s="178"/>
      <c r="AE73" s="178"/>
      <c r="AF73" s="178"/>
      <c r="AG73" s="178"/>
      <c r="AH73" s="178"/>
      <c r="AI73" s="178"/>
      <c r="AJ73" s="178"/>
      <c r="AK73" s="178"/>
      <c r="AL73" s="178"/>
      <c r="AM73" s="178"/>
      <c r="AN73" s="178"/>
      <c r="AO73" s="178"/>
      <c r="AP73" s="168"/>
    </row>
    <row r="74" spans="1:42" ht="13.5">
      <c r="A74" s="168"/>
      <c r="B74" s="170"/>
      <c r="C74" s="170"/>
      <c r="D74" s="171"/>
      <c r="E74" s="171"/>
      <c r="F74" s="171"/>
      <c r="G74" s="171"/>
      <c r="H74" s="171"/>
      <c r="I74" s="169"/>
      <c r="J74" s="178"/>
      <c r="K74" s="172" t="s">
        <v>386</v>
      </c>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68"/>
    </row>
    <row r="75" spans="1:42" ht="13.5">
      <c r="A75" s="168"/>
      <c r="B75" s="170"/>
      <c r="C75" s="170"/>
      <c r="D75" s="171"/>
      <c r="E75" s="171"/>
      <c r="F75" s="171"/>
      <c r="G75" s="171"/>
      <c r="H75" s="171"/>
      <c r="I75" s="169"/>
      <c r="J75" s="178"/>
      <c r="K75" s="219" t="s">
        <v>387</v>
      </c>
      <c r="L75" s="220"/>
      <c r="M75" s="220"/>
      <c r="N75" s="220"/>
      <c r="O75" s="220"/>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168"/>
    </row>
    <row r="76" spans="1:42" ht="13.5">
      <c r="A76" s="168"/>
      <c r="B76" s="170"/>
      <c r="C76" s="170"/>
      <c r="D76" s="171"/>
      <c r="E76" s="171"/>
      <c r="F76" s="171"/>
      <c r="G76" s="171"/>
      <c r="H76" s="171"/>
      <c r="I76" s="169"/>
      <c r="J76" s="169"/>
      <c r="K76" s="169"/>
      <c r="L76" s="169"/>
      <c r="M76" s="169"/>
      <c r="N76" s="169"/>
      <c r="O76" s="169"/>
      <c r="P76" s="169"/>
      <c r="Q76" s="169"/>
      <c r="R76" s="172"/>
      <c r="S76" s="169"/>
      <c r="T76" s="169"/>
      <c r="U76" s="169"/>
      <c r="V76" s="169"/>
      <c r="W76" s="169"/>
      <c r="X76" s="169"/>
      <c r="Y76" s="169"/>
      <c r="Z76" s="169"/>
      <c r="AA76" s="169"/>
      <c r="AB76" s="169"/>
      <c r="AC76" s="169"/>
      <c r="AD76" s="169"/>
      <c r="AE76" s="169"/>
      <c r="AF76" s="169"/>
      <c r="AG76" s="169"/>
      <c r="AH76" s="169"/>
      <c r="AI76" s="169"/>
      <c r="AJ76" s="169"/>
      <c r="AK76" s="169"/>
      <c r="AL76" s="169"/>
      <c r="AM76" s="169"/>
      <c r="AN76" s="169"/>
      <c r="AO76" s="169"/>
      <c r="AP76" s="168"/>
    </row>
    <row r="77" spans="1:42" ht="13.5">
      <c r="A77" s="168"/>
      <c r="B77" s="170"/>
      <c r="C77" s="170"/>
      <c r="D77" s="171"/>
      <c r="E77" s="171"/>
      <c r="F77" s="171"/>
      <c r="G77" s="171"/>
      <c r="H77" s="171"/>
      <c r="I77" s="169"/>
      <c r="J77" s="169" t="s">
        <v>388</v>
      </c>
      <c r="K77" s="172"/>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8"/>
    </row>
    <row r="78" spans="1:42" ht="13.5">
      <c r="A78" s="168"/>
      <c r="B78" s="170"/>
      <c r="C78" s="170"/>
      <c r="D78" s="171"/>
      <c r="E78" s="171"/>
      <c r="F78" s="171"/>
      <c r="G78" s="171"/>
      <c r="H78" s="171"/>
      <c r="I78" s="169"/>
      <c r="J78" s="169" t="s">
        <v>389</v>
      </c>
      <c r="K78" s="169"/>
      <c r="L78" s="169"/>
      <c r="M78" s="169"/>
      <c r="N78" s="169"/>
      <c r="O78" s="169"/>
      <c r="P78" s="169"/>
      <c r="Q78" s="169"/>
      <c r="R78" s="169"/>
      <c r="S78" s="169"/>
      <c r="T78" s="169"/>
      <c r="U78" s="169"/>
      <c r="V78" s="169"/>
      <c r="W78" s="169"/>
      <c r="X78" s="169"/>
      <c r="Y78" s="169"/>
      <c r="Z78" s="169"/>
      <c r="AA78" s="169"/>
      <c r="AB78" s="169"/>
      <c r="AC78" s="169"/>
      <c r="AD78" s="169"/>
      <c r="AE78" s="169"/>
      <c r="AF78" s="169"/>
      <c r="AG78" s="169"/>
      <c r="AH78" s="169"/>
      <c r="AI78" s="169"/>
      <c r="AJ78" s="169"/>
      <c r="AK78" s="169"/>
      <c r="AL78" s="169"/>
      <c r="AM78" s="169"/>
      <c r="AN78" s="169"/>
      <c r="AO78" s="169"/>
      <c r="AP78" s="168"/>
    </row>
    <row r="79" spans="1:42" ht="13.5">
      <c r="A79" s="168"/>
      <c r="B79" s="170"/>
      <c r="C79" s="170"/>
      <c r="D79" s="171"/>
      <c r="E79" s="171"/>
      <c r="F79" s="171"/>
      <c r="G79" s="171"/>
      <c r="H79" s="171"/>
      <c r="I79" s="169"/>
      <c r="J79" s="169"/>
      <c r="K79" s="179" t="s">
        <v>390</v>
      </c>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8"/>
    </row>
    <row r="80" spans="1:42" ht="13.5">
      <c r="A80" s="168"/>
      <c r="B80" s="169"/>
      <c r="C80" s="169"/>
      <c r="D80" s="169"/>
      <c r="E80" s="169"/>
      <c r="F80" s="169"/>
      <c r="G80" s="169"/>
      <c r="H80" s="169"/>
      <c r="I80" s="169"/>
      <c r="J80" s="172"/>
      <c r="K80" s="172"/>
      <c r="L80" s="172"/>
      <c r="M80" s="172"/>
      <c r="N80" s="172"/>
      <c r="O80" s="172"/>
      <c r="P80" s="172"/>
      <c r="Q80" s="172"/>
      <c r="R80" s="172"/>
      <c r="S80" s="172"/>
      <c r="T80" s="172"/>
      <c r="U80" s="172"/>
      <c r="V80" s="172"/>
      <c r="W80" s="172"/>
      <c r="X80" s="172"/>
      <c r="Y80" s="172"/>
      <c r="Z80" s="169"/>
      <c r="AA80" s="169"/>
      <c r="AB80" s="169"/>
      <c r="AC80" s="169"/>
      <c r="AD80" s="169"/>
      <c r="AE80" s="169"/>
      <c r="AF80" s="169"/>
      <c r="AG80" s="169"/>
      <c r="AH80" s="169"/>
      <c r="AI80" s="169"/>
      <c r="AJ80" s="169"/>
      <c r="AK80" s="169"/>
      <c r="AL80" s="169"/>
      <c r="AM80" s="169"/>
      <c r="AN80" s="169"/>
      <c r="AO80" s="169"/>
      <c r="AP80" s="168"/>
    </row>
    <row r="81" spans="1:42" ht="13.5">
      <c r="A81" s="168"/>
      <c r="B81" s="169"/>
      <c r="C81" s="169"/>
      <c r="D81" s="169"/>
      <c r="E81" s="169"/>
      <c r="F81" s="169"/>
      <c r="G81" s="169"/>
      <c r="H81" s="169"/>
      <c r="I81" s="169"/>
      <c r="J81" s="169" t="s">
        <v>391</v>
      </c>
      <c r="K81" s="169"/>
      <c r="L81" s="169"/>
      <c r="M81" s="169"/>
      <c r="N81" s="169"/>
      <c r="O81" s="169"/>
      <c r="P81" s="169"/>
      <c r="Q81" s="169"/>
      <c r="R81" s="169"/>
      <c r="S81" s="169"/>
      <c r="T81" s="169"/>
      <c r="U81" s="169"/>
      <c r="V81" s="169"/>
      <c r="W81" s="169"/>
      <c r="X81" s="169"/>
      <c r="Y81" s="172"/>
      <c r="Z81" s="169"/>
      <c r="AA81" s="169"/>
      <c r="AB81" s="169"/>
      <c r="AC81" s="169"/>
      <c r="AD81" s="169"/>
      <c r="AE81" s="169"/>
      <c r="AF81" s="169"/>
      <c r="AG81" s="169"/>
      <c r="AH81" s="169"/>
      <c r="AI81" s="169"/>
      <c r="AJ81" s="169"/>
      <c r="AK81" s="169"/>
      <c r="AL81" s="169"/>
      <c r="AM81" s="169"/>
      <c r="AN81" s="169"/>
      <c r="AO81" s="169"/>
      <c r="AP81" s="168"/>
    </row>
    <row r="82" spans="1:42" ht="13.5">
      <c r="A82" s="168"/>
      <c r="B82" s="169"/>
      <c r="C82" s="169"/>
      <c r="D82" s="169"/>
      <c r="E82" s="169"/>
      <c r="F82" s="169"/>
      <c r="G82" s="169"/>
      <c r="H82" s="169"/>
      <c r="I82" s="169"/>
      <c r="J82" s="169"/>
      <c r="K82" s="169" t="s">
        <v>446</v>
      </c>
      <c r="L82" s="169"/>
      <c r="M82" s="169"/>
      <c r="N82" s="169"/>
      <c r="O82" s="169"/>
      <c r="P82" s="169"/>
      <c r="Q82" s="169"/>
      <c r="R82" s="169"/>
      <c r="S82" s="169"/>
      <c r="T82" s="169"/>
      <c r="U82" s="169"/>
      <c r="V82" s="169"/>
      <c r="W82" s="169"/>
      <c r="X82" s="169"/>
      <c r="Y82" s="172"/>
      <c r="Z82" s="172"/>
      <c r="AA82" s="172"/>
      <c r="AB82" s="172"/>
      <c r="AC82" s="172"/>
      <c r="AD82" s="172"/>
      <c r="AE82" s="172"/>
      <c r="AF82" s="172"/>
      <c r="AG82" s="172"/>
      <c r="AH82" s="172"/>
      <c r="AI82" s="172"/>
      <c r="AJ82" s="172"/>
      <c r="AK82" s="172"/>
      <c r="AL82" s="172"/>
      <c r="AM82" s="172"/>
      <c r="AN82" s="172"/>
      <c r="AO82" s="172"/>
      <c r="AP82" s="168"/>
    </row>
    <row r="83" spans="1:42" ht="13.5">
      <c r="A83" s="168"/>
      <c r="B83" s="169"/>
      <c r="C83" s="169"/>
      <c r="D83" s="169"/>
      <c r="E83" s="169"/>
      <c r="F83" s="169"/>
      <c r="G83" s="169"/>
      <c r="H83" s="169"/>
      <c r="I83" s="169"/>
      <c r="J83" s="169"/>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68"/>
    </row>
    <row r="84" spans="1:42" ht="13.5">
      <c r="A84" s="168"/>
      <c r="B84" s="169"/>
      <c r="C84" s="169"/>
      <c r="D84" s="169"/>
      <c r="E84" s="169"/>
      <c r="F84" s="169"/>
      <c r="G84" s="169"/>
      <c r="H84" s="169"/>
      <c r="I84" s="169"/>
      <c r="J84" s="169" t="s">
        <v>393</v>
      </c>
      <c r="K84" s="169"/>
      <c r="L84" s="169"/>
      <c r="M84" s="169"/>
      <c r="N84" s="169"/>
      <c r="O84" s="169"/>
      <c r="P84" s="169"/>
      <c r="Q84" s="169"/>
      <c r="R84" s="169"/>
      <c r="S84" s="169"/>
      <c r="T84" s="169"/>
      <c r="U84" s="169"/>
      <c r="V84" s="169"/>
      <c r="W84" s="169"/>
      <c r="X84" s="169"/>
      <c r="Y84" s="169"/>
      <c r="Z84" s="169"/>
      <c r="AA84" s="169"/>
      <c r="AB84" s="169"/>
      <c r="AC84" s="169"/>
      <c r="AD84" s="169"/>
      <c r="AE84" s="169"/>
      <c r="AF84" s="169"/>
      <c r="AG84" s="169"/>
      <c r="AH84" s="169"/>
      <c r="AI84" s="169"/>
      <c r="AJ84" s="169"/>
      <c r="AK84" s="169"/>
      <c r="AL84" s="169"/>
      <c r="AM84" s="169"/>
      <c r="AN84" s="172"/>
      <c r="AO84" s="172"/>
      <c r="AP84" s="168"/>
    </row>
    <row r="85" spans="1:42" ht="13.5">
      <c r="A85" s="168"/>
      <c r="B85" s="169"/>
      <c r="C85" s="169"/>
      <c r="D85" s="169"/>
      <c r="E85" s="169"/>
      <c r="F85" s="169"/>
      <c r="G85" s="169"/>
      <c r="H85" s="169"/>
      <c r="I85" s="169"/>
      <c r="J85" s="169"/>
      <c r="K85" s="169" t="s">
        <v>394</v>
      </c>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169"/>
      <c r="AM85" s="169"/>
      <c r="AN85" s="172"/>
      <c r="AO85" s="172"/>
      <c r="AP85" s="168"/>
    </row>
    <row r="86" spans="1:42" ht="13.5">
      <c r="A86" s="168"/>
      <c r="B86" s="169"/>
      <c r="C86" s="169"/>
      <c r="D86" s="169"/>
      <c r="E86" s="169"/>
      <c r="F86" s="169"/>
      <c r="G86" s="169"/>
      <c r="H86" s="169"/>
      <c r="I86" s="169"/>
      <c r="J86" s="169"/>
      <c r="K86" s="169"/>
      <c r="L86" s="169" t="s">
        <v>395</v>
      </c>
      <c r="M86" s="169"/>
      <c r="N86" s="169"/>
      <c r="O86" s="169"/>
      <c r="P86" s="169"/>
      <c r="Q86" s="169"/>
      <c r="R86" s="169"/>
      <c r="S86" s="169"/>
      <c r="T86" s="169"/>
      <c r="U86" s="169"/>
      <c r="V86" s="169"/>
      <c r="W86" s="169"/>
      <c r="X86" s="169"/>
      <c r="Y86" s="169"/>
      <c r="Z86" s="169" t="s">
        <v>396</v>
      </c>
      <c r="AA86" s="169"/>
      <c r="AB86" s="169"/>
      <c r="AC86" s="169"/>
      <c r="AD86" s="169"/>
      <c r="AE86" s="169"/>
      <c r="AF86" s="169"/>
      <c r="AG86" s="169"/>
      <c r="AH86" s="169"/>
      <c r="AI86" s="169"/>
      <c r="AJ86" s="169"/>
      <c r="AK86" s="169"/>
      <c r="AL86" s="169"/>
      <c r="AM86" s="169"/>
      <c r="AN86" s="172"/>
      <c r="AO86" s="172"/>
      <c r="AP86" s="168"/>
    </row>
    <row r="87" spans="1:42" ht="13.5">
      <c r="A87" s="168"/>
      <c r="B87" s="169"/>
      <c r="C87" s="169"/>
      <c r="D87" s="169"/>
      <c r="E87" s="169"/>
      <c r="F87" s="169"/>
      <c r="G87" s="169"/>
      <c r="H87" s="169"/>
      <c r="I87" s="169"/>
      <c r="J87" s="169"/>
      <c r="K87" s="169"/>
      <c r="L87" s="169" t="s">
        <v>397</v>
      </c>
      <c r="M87" s="169"/>
      <c r="N87" s="169"/>
      <c r="O87" s="169"/>
      <c r="P87" s="169" t="s">
        <v>398</v>
      </c>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8"/>
    </row>
    <row r="88" spans="1:42" ht="13.5">
      <c r="A88" s="168"/>
      <c r="B88" s="169"/>
      <c r="C88" s="169"/>
      <c r="D88" s="169"/>
      <c r="E88" s="169"/>
      <c r="F88" s="169"/>
      <c r="G88" s="169"/>
      <c r="H88" s="169"/>
      <c r="I88" s="169"/>
      <c r="J88" s="172"/>
      <c r="K88" s="172"/>
      <c r="L88" s="172"/>
      <c r="M88" s="172"/>
      <c r="N88" s="172"/>
      <c r="O88" s="172"/>
      <c r="P88" s="172"/>
      <c r="Q88" s="172"/>
      <c r="R88" s="172"/>
      <c r="S88" s="172"/>
      <c r="T88" s="172"/>
      <c r="U88" s="172"/>
      <c r="V88" s="172"/>
      <c r="W88" s="172"/>
      <c r="X88" s="172"/>
      <c r="Y88" s="169"/>
      <c r="Z88" s="169"/>
      <c r="AA88" s="169"/>
      <c r="AB88" s="169"/>
      <c r="AC88" s="169"/>
      <c r="AD88" s="169"/>
      <c r="AE88" s="169"/>
      <c r="AF88" s="169"/>
      <c r="AG88" s="169"/>
      <c r="AH88" s="169"/>
      <c r="AI88" s="169"/>
      <c r="AJ88" s="169"/>
      <c r="AK88" s="169"/>
      <c r="AL88" s="169"/>
      <c r="AM88" s="169"/>
      <c r="AN88" s="169"/>
      <c r="AO88" s="169"/>
      <c r="AP88" s="168"/>
    </row>
    <row r="89" spans="1:42" ht="13.5" customHeight="1">
      <c r="A89" s="168"/>
      <c r="B89" s="216">
        <v>14</v>
      </c>
      <c r="C89" s="216"/>
      <c r="D89" s="217" t="s">
        <v>399</v>
      </c>
      <c r="E89" s="217"/>
      <c r="F89" s="217"/>
      <c r="G89" s="217"/>
      <c r="H89" s="217"/>
      <c r="I89" s="169"/>
      <c r="J89" s="218" t="s">
        <v>400</v>
      </c>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168"/>
    </row>
    <row r="90" spans="1:42" ht="13.5">
      <c r="A90" s="168"/>
      <c r="B90" s="169"/>
      <c r="C90" s="169"/>
      <c r="D90" s="169"/>
      <c r="E90" s="169"/>
      <c r="F90" s="169"/>
      <c r="G90" s="169"/>
      <c r="H90" s="169"/>
      <c r="I90" s="169"/>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168"/>
    </row>
    <row r="91" spans="1:42" ht="13.5">
      <c r="A91" s="168"/>
      <c r="B91" s="169"/>
      <c r="C91" s="169"/>
      <c r="D91" s="169"/>
      <c r="E91" s="169"/>
      <c r="F91" s="169"/>
      <c r="G91" s="169"/>
      <c r="H91" s="169"/>
      <c r="I91" s="169"/>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68"/>
    </row>
    <row r="92" spans="1:42" ht="13.5" customHeight="1">
      <c r="A92" s="168"/>
      <c r="B92" s="216">
        <v>15</v>
      </c>
      <c r="C92" s="216"/>
      <c r="D92" s="217" t="s">
        <v>401</v>
      </c>
      <c r="E92" s="217"/>
      <c r="F92" s="217"/>
      <c r="G92" s="217"/>
      <c r="H92" s="217"/>
      <c r="I92" s="169"/>
      <c r="J92" s="169" t="s">
        <v>402</v>
      </c>
      <c r="K92" s="169"/>
      <c r="L92" s="169"/>
      <c r="M92" s="169"/>
      <c r="N92" s="169"/>
      <c r="O92" s="169"/>
      <c r="P92" s="169"/>
      <c r="Q92" s="169"/>
      <c r="R92" s="169"/>
      <c r="S92" s="169"/>
      <c r="T92" s="169"/>
      <c r="U92" s="169"/>
      <c r="V92" s="169"/>
      <c r="W92" s="169"/>
      <c r="X92" s="169"/>
      <c r="Y92" s="169"/>
      <c r="Z92" s="169"/>
      <c r="AA92" s="169"/>
      <c r="AB92" s="169"/>
      <c r="AC92" s="169"/>
      <c r="AD92" s="169"/>
      <c r="AE92" s="169"/>
      <c r="AF92" s="169"/>
      <c r="AG92" s="169"/>
      <c r="AH92" s="169"/>
      <c r="AI92" s="169"/>
      <c r="AJ92" s="169"/>
      <c r="AK92" s="169"/>
      <c r="AL92" s="169"/>
      <c r="AM92" s="169"/>
      <c r="AN92" s="169"/>
      <c r="AO92" s="169"/>
      <c r="AP92" s="168"/>
    </row>
    <row r="93" spans="1:42" ht="13.5">
      <c r="A93" s="168"/>
      <c r="B93" s="169"/>
      <c r="C93" s="169"/>
      <c r="D93" s="169"/>
      <c r="E93" s="169"/>
      <c r="F93" s="169"/>
      <c r="G93" s="169"/>
      <c r="H93" s="180"/>
      <c r="I93" s="169"/>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68"/>
    </row>
    <row r="94" spans="1:42" ht="13.5" customHeight="1">
      <c r="A94" s="168"/>
      <c r="B94" s="216">
        <v>15</v>
      </c>
      <c r="C94" s="216"/>
      <c r="D94" s="217" t="s">
        <v>403</v>
      </c>
      <c r="E94" s="217"/>
      <c r="F94" s="217"/>
      <c r="G94" s="217"/>
      <c r="H94" s="217"/>
      <c r="I94" s="169"/>
      <c r="J94" s="218" t="s">
        <v>404</v>
      </c>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168"/>
    </row>
    <row r="95" spans="1:42" ht="13.5">
      <c r="A95" s="168"/>
      <c r="B95" s="169"/>
      <c r="C95" s="169"/>
      <c r="D95" s="169"/>
      <c r="E95" s="169"/>
      <c r="F95" s="169"/>
      <c r="G95" s="169"/>
      <c r="H95" s="169"/>
      <c r="I95" s="169"/>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168"/>
    </row>
    <row r="96" spans="1:42" ht="13.5">
      <c r="A96" s="168"/>
      <c r="B96" s="169"/>
      <c r="C96" s="169"/>
      <c r="D96" s="169"/>
      <c r="E96" s="169"/>
      <c r="F96" s="169"/>
      <c r="G96" s="169"/>
      <c r="H96" s="169"/>
      <c r="I96" s="169"/>
      <c r="J96" s="169" t="s">
        <v>405</v>
      </c>
      <c r="K96" s="169"/>
      <c r="L96" s="169"/>
      <c r="M96" s="169"/>
      <c r="N96" s="169"/>
      <c r="O96" s="169"/>
      <c r="P96" s="169"/>
      <c r="Q96" s="169"/>
      <c r="R96" s="169"/>
      <c r="S96" s="169"/>
      <c r="T96" s="169"/>
      <c r="U96" s="169"/>
      <c r="V96" s="169"/>
      <c r="W96" s="169"/>
      <c r="X96" s="169"/>
      <c r="Y96" s="169"/>
      <c r="Z96" s="169"/>
      <c r="AA96" s="169"/>
      <c r="AB96" s="169"/>
      <c r="AC96" s="169"/>
      <c r="AD96" s="169"/>
      <c r="AE96" s="169"/>
      <c r="AF96" s="169"/>
      <c r="AG96" s="169"/>
      <c r="AH96" s="169"/>
      <c r="AI96" s="169"/>
      <c r="AJ96" s="169"/>
      <c r="AK96" s="169"/>
      <c r="AL96" s="169"/>
      <c r="AM96" s="169"/>
      <c r="AN96" s="169"/>
      <c r="AO96" s="169"/>
      <c r="AP96" s="168"/>
    </row>
    <row r="97" spans="1:42" ht="13.5">
      <c r="A97" s="168"/>
      <c r="B97" s="169"/>
      <c r="C97" s="169"/>
      <c r="D97" s="169"/>
      <c r="E97" s="169"/>
      <c r="F97" s="169"/>
      <c r="G97" s="169"/>
      <c r="H97" s="169"/>
      <c r="I97" s="169"/>
      <c r="J97" s="172" t="s">
        <v>406</v>
      </c>
      <c r="K97" s="169"/>
      <c r="L97" s="169"/>
      <c r="M97" s="169"/>
      <c r="N97" s="169"/>
      <c r="O97" s="169"/>
      <c r="P97" s="169"/>
      <c r="Q97" s="169"/>
      <c r="R97" s="169"/>
      <c r="S97" s="169"/>
      <c r="T97" s="169"/>
      <c r="U97" s="169"/>
      <c r="V97" s="169"/>
      <c r="W97" s="169"/>
      <c r="X97" s="169"/>
      <c r="Y97" s="169"/>
      <c r="Z97" s="169"/>
      <c r="AA97" s="169"/>
      <c r="AB97" s="169"/>
      <c r="AC97" s="169"/>
      <c r="AD97" s="169"/>
      <c r="AE97" s="169"/>
      <c r="AF97" s="169"/>
      <c r="AG97" s="169"/>
      <c r="AH97" s="169"/>
      <c r="AI97" s="169"/>
      <c r="AJ97" s="169"/>
      <c r="AK97" s="169"/>
      <c r="AL97" s="169"/>
      <c r="AM97" s="169"/>
      <c r="AN97" s="169"/>
      <c r="AO97" s="169"/>
      <c r="AP97" s="168"/>
    </row>
    <row r="98" spans="1:42" ht="13.5">
      <c r="A98" s="168"/>
      <c r="B98" s="169"/>
      <c r="C98" s="169"/>
      <c r="D98" s="169"/>
      <c r="E98" s="169"/>
      <c r="F98" s="169"/>
      <c r="G98" s="169"/>
      <c r="H98" s="169"/>
      <c r="I98" s="169"/>
      <c r="J98" s="172" t="s">
        <v>407</v>
      </c>
      <c r="K98" s="169"/>
      <c r="L98" s="169"/>
      <c r="M98" s="169"/>
      <c r="N98" s="169"/>
      <c r="O98" s="169"/>
      <c r="P98" s="169"/>
      <c r="Q98" s="169"/>
      <c r="R98" s="169"/>
      <c r="S98" s="169"/>
      <c r="T98" s="169"/>
      <c r="U98" s="169"/>
      <c r="V98" s="169"/>
      <c r="W98" s="169"/>
      <c r="X98" s="169"/>
      <c r="Y98" s="169"/>
      <c r="Z98" s="169"/>
      <c r="AA98" s="169"/>
      <c r="AB98" s="169"/>
      <c r="AC98" s="169"/>
      <c r="AD98" s="169"/>
      <c r="AE98" s="169"/>
      <c r="AF98" s="169"/>
      <c r="AG98" s="169"/>
      <c r="AH98" s="169"/>
      <c r="AI98" s="169"/>
      <c r="AJ98" s="169"/>
      <c r="AK98" s="169"/>
      <c r="AL98" s="169"/>
      <c r="AM98" s="169"/>
      <c r="AN98" s="169"/>
      <c r="AO98" s="169"/>
      <c r="AP98" s="168"/>
    </row>
    <row r="99" spans="1:42" ht="13.5">
      <c r="A99" s="168"/>
      <c r="B99" s="169"/>
      <c r="C99" s="169"/>
      <c r="D99" s="169"/>
      <c r="E99" s="169"/>
      <c r="F99" s="169"/>
      <c r="G99" s="169"/>
      <c r="H99" s="169"/>
      <c r="I99" s="169"/>
      <c r="J99" s="172" t="s">
        <v>408</v>
      </c>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8"/>
    </row>
    <row r="100" spans="1:42" ht="13.5">
      <c r="A100" s="168"/>
      <c r="B100" s="169"/>
      <c r="C100" s="169"/>
      <c r="D100" s="169"/>
      <c r="E100" s="169"/>
      <c r="F100" s="169"/>
      <c r="G100" s="169"/>
      <c r="H100" s="169"/>
      <c r="I100" s="169"/>
      <c r="J100" s="169" t="s">
        <v>409</v>
      </c>
      <c r="K100" s="169"/>
      <c r="L100" s="169"/>
      <c r="M100" s="169"/>
      <c r="N100" s="169"/>
      <c r="O100" s="169"/>
      <c r="P100" s="169"/>
      <c r="Q100" s="169"/>
      <c r="R100" s="169"/>
      <c r="S100" s="169"/>
      <c r="T100" s="169"/>
      <c r="U100" s="169"/>
      <c r="V100" s="169"/>
      <c r="W100" s="169"/>
      <c r="X100" s="169"/>
      <c r="Y100" s="169"/>
      <c r="Z100" s="169"/>
      <c r="AA100" s="169"/>
      <c r="AB100" s="169"/>
      <c r="AC100" s="169"/>
      <c r="AD100" s="169"/>
      <c r="AE100" s="169"/>
      <c r="AF100" s="169"/>
      <c r="AG100" s="169"/>
      <c r="AH100" s="169"/>
      <c r="AI100" s="169"/>
      <c r="AJ100" s="169"/>
      <c r="AK100" s="169"/>
      <c r="AL100" s="169"/>
      <c r="AM100" s="169"/>
      <c r="AN100" s="169"/>
      <c r="AO100" s="169"/>
      <c r="AP100" s="168"/>
    </row>
    <row r="101" spans="1:42" ht="13.5">
      <c r="A101" s="168"/>
      <c r="B101" s="169"/>
      <c r="C101" s="169"/>
      <c r="D101" s="169"/>
      <c r="E101" s="169"/>
      <c r="F101" s="169"/>
      <c r="G101" s="169"/>
      <c r="H101" s="169"/>
      <c r="I101" s="169"/>
      <c r="J101" s="169"/>
      <c r="K101" s="169" t="s">
        <v>392</v>
      </c>
      <c r="L101" s="169"/>
      <c r="M101" s="169"/>
      <c r="N101" s="169"/>
      <c r="O101" s="169"/>
      <c r="P101" s="169"/>
      <c r="Q101" s="169"/>
      <c r="R101" s="169"/>
      <c r="S101" s="169"/>
      <c r="T101" s="169"/>
      <c r="U101" s="169"/>
      <c r="V101" s="169"/>
      <c r="W101" s="169"/>
      <c r="X101" s="169"/>
      <c r="Y101" s="169"/>
      <c r="Z101" s="169"/>
      <c r="AA101" s="169"/>
      <c r="AB101" s="169"/>
      <c r="AC101" s="169"/>
      <c r="AD101" s="169"/>
      <c r="AE101" s="169"/>
      <c r="AF101" s="169"/>
      <c r="AG101" s="169"/>
      <c r="AH101" s="169"/>
      <c r="AI101" s="169"/>
      <c r="AJ101" s="169"/>
      <c r="AK101" s="169"/>
      <c r="AL101" s="169"/>
      <c r="AM101" s="169"/>
      <c r="AN101" s="169"/>
      <c r="AO101" s="169"/>
      <c r="AP101" s="168"/>
    </row>
    <row r="102" spans="1:42" ht="13.5">
      <c r="A102" s="168"/>
      <c r="B102" s="169"/>
      <c r="C102" s="169"/>
      <c r="D102" s="169"/>
      <c r="E102" s="169"/>
      <c r="F102" s="169"/>
      <c r="G102" s="169"/>
      <c r="H102" s="169"/>
      <c r="I102" s="169"/>
      <c r="J102" s="169"/>
      <c r="K102" s="169"/>
      <c r="L102" s="169"/>
      <c r="M102" s="169"/>
      <c r="N102" s="169"/>
      <c r="O102" s="169"/>
      <c r="P102" s="169"/>
      <c r="Q102" s="169"/>
      <c r="R102" s="169"/>
      <c r="S102" s="169"/>
      <c r="T102" s="169"/>
      <c r="U102" s="169"/>
      <c r="V102" s="169"/>
      <c r="W102" s="169"/>
      <c r="X102" s="169"/>
      <c r="Y102" s="169"/>
      <c r="Z102" s="169"/>
      <c r="AA102" s="169"/>
      <c r="AB102" s="169"/>
      <c r="AC102" s="169"/>
      <c r="AD102" s="169"/>
      <c r="AE102" s="169"/>
      <c r="AF102" s="169"/>
      <c r="AG102" s="169"/>
      <c r="AH102" s="169"/>
      <c r="AI102" s="169"/>
      <c r="AJ102" s="169"/>
      <c r="AK102" s="169"/>
      <c r="AL102" s="169"/>
      <c r="AM102" s="169"/>
      <c r="AN102" s="169"/>
      <c r="AO102" s="169"/>
      <c r="AP102" s="168"/>
    </row>
    <row r="103" spans="1:42" ht="13.5" customHeight="1">
      <c r="A103" s="168"/>
      <c r="B103" s="216">
        <v>16</v>
      </c>
      <c r="C103" s="216"/>
      <c r="D103" s="217" t="s">
        <v>410</v>
      </c>
      <c r="E103" s="217"/>
      <c r="F103" s="217"/>
      <c r="G103" s="217"/>
      <c r="H103" s="217"/>
      <c r="I103" s="169"/>
      <c r="J103" s="174" t="s">
        <v>359</v>
      </c>
      <c r="K103" s="216">
        <v>1</v>
      </c>
      <c r="L103" s="216"/>
      <c r="M103" s="169" t="s">
        <v>360</v>
      </c>
      <c r="N103" s="169" t="s">
        <v>411</v>
      </c>
      <c r="O103" s="169"/>
      <c r="P103" s="169"/>
      <c r="Q103" s="169"/>
      <c r="R103" s="169"/>
      <c r="S103" s="169"/>
      <c r="T103" s="169"/>
      <c r="U103" s="169"/>
      <c r="V103" s="169"/>
      <c r="W103" s="169"/>
      <c r="X103" s="169"/>
      <c r="Y103" s="169"/>
      <c r="Z103" s="169"/>
      <c r="AA103" s="169"/>
      <c r="AB103" s="169"/>
      <c r="AC103" s="169"/>
      <c r="AD103" s="169"/>
      <c r="AE103" s="169"/>
      <c r="AF103" s="169"/>
      <c r="AG103" s="169"/>
      <c r="AH103" s="169"/>
      <c r="AI103" s="169"/>
      <c r="AJ103" s="169"/>
      <c r="AK103" s="169"/>
      <c r="AL103" s="169"/>
      <c r="AM103" s="169"/>
      <c r="AN103" s="169"/>
      <c r="AO103" s="169"/>
      <c r="AP103" s="168"/>
    </row>
    <row r="104" spans="1:42" ht="13.5">
      <c r="A104" s="168"/>
      <c r="B104" s="169"/>
      <c r="C104" s="169"/>
      <c r="D104" s="169"/>
      <c r="E104" s="169"/>
      <c r="F104" s="169"/>
      <c r="G104" s="169"/>
      <c r="H104" s="169"/>
      <c r="I104" s="169"/>
      <c r="J104" s="169"/>
      <c r="K104" s="169"/>
      <c r="L104" s="169"/>
      <c r="M104" s="169"/>
      <c r="N104" s="169"/>
      <c r="O104" s="169" t="s">
        <v>412</v>
      </c>
      <c r="P104" s="169"/>
      <c r="Q104" s="169"/>
      <c r="R104" s="169"/>
      <c r="S104" s="169"/>
      <c r="T104" s="169"/>
      <c r="U104" s="169"/>
      <c r="V104" s="169"/>
      <c r="W104" s="169"/>
      <c r="X104" s="169"/>
      <c r="Y104" s="169"/>
      <c r="Z104" s="169"/>
      <c r="AA104" s="169"/>
      <c r="AB104" s="169"/>
      <c r="AC104" s="169"/>
      <c r="AD104" s="169"/>
      <c r="AE104" s="169"/>
      <c r="AF104" s="169"/>
      <c r="AG104" s="169"/>
      <c r="AH104" s="169"/>
      <c r="AI104" s="169"/>
      <c r="AJ104" s="169"/>
      <c r="AK104" s="169"/>
      <c r="AL104" s="169"/>
      <c r="AM104" s="169"/>
      <c r="AN104" s="169"/>
      <c r="AO104" s="169"/>
      <c r="AP104" s="168"/>
    </row>
    <row r="105" spans="1:42" ht="13.5">
      <c r="A105" s="168"/>
      <c r="B105" s="169"/>
      <c r="C105" s="169"/>
      <c r="D105" s="169"/>
      <c r="E105" s="169"/>
      <c r="F105" s="169"/>
      <c r="G105" s="169"/>
      <c r="H105" s="169"/>
      <c r="I105" s="169"/>
      <c r="J105" s="169"/>
      <c r="K105" s="169"/>
      <c r="L105" s="169"/>
      <c r="M105" s="169"/>
      <c r="N105" s="169"/>
      <c r="O105" s="169"/>
      <c r="P105" s="169"/>
      <c r="Q105" s="169"/>
      <c r="R105" s="169"/>
      <c r="S105" s="169"/>
      <c r="T105" s="169"/>
      <c r="U105" s="169"/>
      <c r="V105" s="169"/>
      <c r="W105" s="169" t="s">
        <v>413</v>
      </c>
      <c r="X105" s="169"/>
      <c r="Y105" s="169"/>
      <c r="Z105" s="169"/>
      <c r="AA105" s="169"/>
      <c r="AB105" s="169"/>
      <c r="AC105" s="169"/>
      <c r="AD105" s="169"/>
      <c r="AE105" s="169"/>
      <c r="AF105" s="169"/>
      <c r="AG105" s="169"/>
      <c r="AH105" s="169"/>
      <c r="AI105" s="169"/>
      <c r="AJ105" s="169"/>
      <c r="AK105" s="169"/>
      <c r="AL105" s="169"/>
      <c r="AM105" s="169"/>
      <c r="AN105" s="169"/>
      <c r="AO105" s="169"/>
      <c r="AP105" s="168"/>
    </row>
    <row r="106" spans="1:42" ht="13.5">
      <c r="A106" s="168"/>
      <c r="B106" s="169"/>
      <c r="C106" s="169"/>
      <c r="D106" s="169"/>
      <c r="E106" s="169"/>
      <c r="F106" s="169"/>
      <c r="G106" s="169"/>
      <c r="H106" s="169"/>
      <c r="I106" s="169"/>
      <c r="J106" s="169"/>
      <c r="K106" s="169"/>
      <c r="L106" s="169"/>
      <c r="M106" s="169"/>
      <c r="N106" s="172"/>
      <c r="O106" s="169"/>
      <c r="P106" s="169" t="s">
        <v>414</v>
      </c>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8"/>
    </row>
    <row r="107" spans="1:42" ht="13.5">
      <c r="A107" s="168"/>
      <c r="B107" s="169"/>
      <c r="C107" s="169"/>
      <c r="D107" s="169"/>
      <c r="E107" s="169"/>
      <c r="F107" s="169"/>
      <c r="G107" s="169"/>
      <c r="H107" s="169"/>
      <c r="I107" s="169"/>
      <c r="J107" s="174" t="s">
        <v>359</v>
      </c>
      <c r="K107" s="216">
        <v>2</v>
      </c>
      <c r="L107" s="216"/>
      <c r="M107" s="169" t="s">
        <v>360</v>
      </c>
      <c r="N107" s="169" t="s">
        <v>415</v>
      </c>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8"/>
    </row>
    <row r="108" spans="1:42" ht="13.5">
      <c r="A108" s="168"/>
      <c r="B108" s="169"/>
      <c r="C108" s="169"/>
      <c r="D108" s="169"/>
      <c r="E108" s="169"/>
      <c r="F108" s="169"/>
      <c r="G108" s="169"/>
      <c r="H108" s="169"/>
      <c r="I108" s="169"/>
      <c r="J108" s="169"/>
      <c r="K108" s="169"/>
      <c r="L108" s="169"/>
      <c r="M108" s="169"/>
      <c r="N108" s="169"/>
      <c r="O108" s="169" t="s">
        <v>416</v>
      </c>
      <c r="P108" s="169"/>
      <c r="Q108" s="169"/>
      <c r="R108" s="169"/>
      <c r="S108" s="169"/>
      <c r="T108" s="169"/>
      <c r="U108" s="169"/>
      <c r="V108" s="169"/>
      <c r="W108" s="169"/>
      <c r="X108" s="169"/>
      <c r="Y108" s="169"/>
      <c r="Z108" s="169"/>
      <c r="AA108" s="169"/>
      <c r="AB108" s="169"/>
      <c r="AC108" s="169"/>
      <c r="AD108" s="169"/>
      <c r="AE108" s="169"/>
      <c r="AF108" s="169"/>
      <c r="AG108" s="169"/>
      <c r="AH108" s="169"/>
      <c r="AI108" s="169"/>
      <c r="AJ108" s="169"/>
      <c r="AK108" s="169"/>
      <c r="AL108" s="169"/>
      <c r="AM108" s="169"/>
      <c r="AN108" s="169"/>
      <c r="AO108" s="169"/>
      <c r="AP108" s="168"/>
    </row>
    <row r="109" spans="1:42" ht="13.5">
      <c r="A109" s="168"/>
      <c r="B109" s="169"/>
      <c r="C109" s="169"/>
      <c r="D109" s="169"/>
      <c r="E109" s="169"/>
      <c r="F109" s="169"/>
      <c r="G109" s="169"/>
      <c r="H109" s="169"/>
      <c r="I109" s="169"/>
      <c r="J109" s="169"/>
      <c r="K109" s="169"/>
      <c r="L109" s="169"/>
      <c r="M109" s="169"/>
      <c r="N109" s="169"/>
      <c r="O109" s="169"/>
      <c r="P109" s="169"/>
      <c r="Q109" s="169"/>
      <c r="R109" s="169"/>
      <c r="S109" s="169"/>
      <c r="T109" s="169"/>
      <c r="U109" s="169"/>
      <c r="V109" s="169"/>
      <c r="W109" s="169" t="s">
        <v>413</v>
      </c>
      <c r="X109" s="169"/>
      <c r="Y109" s="169"/>
      <c r="Z109" s="169"/>
      <c r="AA109" s="169"/>
      <c r="AB109" s="169"/>
      <c r="AC109" s="169"/>
      <c r="AD109" s="169"/>
      <c r="AE109" s="169"/>
      <c r="AF109" s="169"/>
      <c r="AG109" s="169"/>
      <c r="AH109" s="169"/>
      <c r="AI109" s="169"/>
      <c r="AJ109" s="169"/>
      <c r="AK109" s="169"/>
      <c r="AL109" s="169"/>
      <c r="AM109" s="169"/>
      <c r="AN109" s="169"/>
      <c r="AO109" s="169"/>
      <c r="AP109" s="168"/>
    </row>
    <row r="110" spans="1:42" ht="13.5">
      <c r="A110" s="168"/>
      <c r="B110" s="169"/>
      <c r="C110" s="169"/>
      <c r="D110" s="169"/>
      <c r="E110" s="169"/>
      <c r="F110" s="169"/>
      <c r="G110" s="169"/>
      <c r="H110" s="169"/>
      <c r="I110" s="169"/>
      <c r="J110" s="169"/>
      <c r="K110" s="169"/>
      <c r="L110" s="169"/>
      <c r="M110" s="169"/>
      <c r="N110" s="172"/>
      <c r="O110" s="169"/>
      <c r="P110" s="169" t="s">
        <v>417</v>
      </c>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8"/>
    </row>
    <row r="111" spans="1:42" ht="13.5">
      <c r="A111" s="168"/>
      <c r="B111" s="169"/>
      <c r="C111" s="169"/>
      <c r="D111" s="169"/>
      <c r="E111" s="169"/>
      <c r="F111" s="169"/>
      <c r="G111" s="169"/>
      <c r="H111" s="169"/>
      <c r="I111" s="169"/>
      <c r="J111" s="174" t="s">
        <v>359</v>
      </c>
      <c r="K111" s="216">
        <v>3</v>
      </c>
      <c r="L111" s="216"/>
      <c r="M111" s="169" t="s">
        <v>360</v>
      </c>
      <c r="N111" s="169" t="s">
        <v>418</v>
      </c>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8"/>
    </row>
    <row r="112" spans="1:42" ht="13.5">
      <c r="A112" s="168"/>
      <c r="B112" s="169"/>
      <c r="C112" s="169"/>
      <c r="D112" s="169"/>
      <c r="E112" s="169"/>
      <c r="F112" s="169"/>
      <c r="G112" s="169"/>
      <c r="H112" s="169"/>
      <c r="I112" s="169"/>
      <c r="J112" s="169"/>
      <c r="K112" s="169"/>
      <c r="L112" s="169"/>
      <c r="M112" s="169"/>
      <c r="N112" s="169"/>
      <c r="O112" s="169" t="s">
        <v>419</v>
      </c>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8"/>
    </row>
    <row r="113" spans="1:42" ht="13.5">
      <c r="A113" s="168"/>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t="s">
        <v>420</v>
      </c>
      <c r="X113" s="169"/>
      <c r="Y113" s="169"/>
      <c r="Z113" s="169"/>
      <c r="AA113" s="169"/>
      <c r="AB113" s="169"/>
      <c r="AC113" s="169"/>
      <c r="AD113" s="169"/>
      <c r="AE113" s="169"/>
      <c r="AF113" s="169"/>
      <c r="AG113" s="169"/>
      <c r="AH113" s="169"/>
      <c r="AI113" s="169"/>
      <c r="AJ113" s="169"/>
      <c r="AK113" s="169"/>
      <c r="AL113" s="169"/>
      <c r="AM113" s="169"/>
      <c r="AN113" s="169"/>
      <c r="AO113" s="169"/>
      <c r="AP113" s="168"/>
    </row>
    <row r="114" spans="1:42" ht="13.5">
      <c r="A114" s="168"/>
      <c r="B114" s="169"/>
      <c r="C114" s="169"/>
      <c r="D114" s="169"/>
      <c r="E114" s="169"/>
      <c r="F114" s="169"/>
      <c r="G114" s="169"/>
      <c r="H114" s="169"/>
      <c r="I114" s="169"/>
      <c r="J114" s="174" t="s">
        <v>359</v>
      </c>
      <c r="K114" s="216">
        <v>4</v>
      </c>
      <c r="L114" s="216"/>
      <c r="M114" s="169" t="s">
        <v>360</v>
      </c>
      <c r="N114" s="169" t="s">
        <v>421</v>
      </c>
      <c r="O114" s="169"/>
      <c r="P114" s="169"/>
      <c r="Q114" s="169"/>
      <c r="R114" s="169"/>
      <c r="S114" s="169"/>
      <c r="T114" s="169"/>
      <c r="U114" s="169"/>
      <c r="V114" s="169"/>
      <c r="W114" s="169"/>
      <c r="X114" s="169"/>
      <c r="Y114" s="169"/>
      <c r="Z114" s="169"/>
      <c r="AA114" s="169"/>
      <c r="AB114" s="169"/>
      <c r="AC114" s="169"/>
      <c r="AD114" s="169"/>
      <c r="AE114" s="169"/>
      <c r="AF114" s="169"/>
      <c r="AG114" s="169"/>
      <c r="AH114" s="169"/>
      <c r="AI114" s="169"/>
      <c r="AJ114" s="169"/>
      <c r="AK114" s="169"/>
      <c r="AL114" s="169"/>
      <c r="AM114" s="169"/>
      <c r="AN114" s="169"/>
      <c r="AO114" s="169"/>
      <c r="AP114" s="168"/>
    </row>
    <row r="115" spans="1:42" ht="13.5">
      <c r="A115" s="168"/>
      <c r="B115" s="169"/>
      <c r="C115" s="169"/>
      <c r="D115" s="169"/>
      <c r="E115" s="169"/>
      <c r="F115" s="169"/>
      <c r="G115" s="169"/>
      <c r="H115" s="169"/>
      <c r="I115" s="169"/>
      <c r="J115" s="169"/>
      <c r="K115" s="169"/>
      <c r="L115" s="169"/>
      <c r="M115" s="169"/>
      <c r="N115" s="169"/>
      <c r="O115" s="169" t="s">
        <v>422</v>
      </c>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8"/>
    </row>
    <row r="116" spans="1:42" ht="13.5">
      <c r="A116" s="168"/>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t="s">
        <v>423</v>
      </c>
      <c r="X116" s="169"/>
      <c r="Y116" s="169"/>
      <c r="Z116" s="169"/>
      <c r="AA116" s="169"/>
      <c r="AB116" s="169"/>
      <c r="AC116" s="169"/>
      <c r="AD116" s="169"/>
      <c r="AE116" s="169"/>
      <c r="AF116" s="169"/>
      <c r="AG116" s="169"/>
      <c r="AH116" s="169"/>
      <c r="AI116" s="169"/>
      <c r="AJ116" s="169"/>
      <c r="AK116" s="169"/>
      <c r="AL116" s="169"/>
      <c r="AM116" s="169"/>
      <c r="AN116" s="169"/>
      <c r="AO116" s="169"/>
      <c r="AP116" s="168"/>
    </row>
    <row r="117" spans="1:42" ht="13.5">
      <c r="A117" s="168"/>
      <c r="B117" s="169"/>
      <c r="C117" s="169"/>
      <c r="D117" s="169"/>
      <c r="E117" s="169"/>
      <c r="F117" s="169"/>
      <c r="G117" s="169"/>
      <c r="H117" s="169"/>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8"/>
    </row>
    <row r="118" spans="1:42" ht="13.5" customHeight="1">
      <c r="A118" s="168"/>
      <c r="B118" s="216">
        <v>17</v>
      </c>
      <c r="C118" s="216"/>
      <c r="D118" s="217" t="s">
        <v>424</v>
      </c>
      <c r="E118" s="217"/>
      <c r="F118" s="217"/>
      <c r="G118" s="217"/>
      <c r="H118" s="217"/>
      <c r="I118" s="169"/>
      <c r="J118" s="218" t="s">
        <v>425</v>
      </c>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168"/>
    </row>
    <row r="119" spans="1:42" ht="13.5">
      <c r="A119" s="168"/>
      <c r="B119" s="169"/>
      <c r="C119" s="169"/>
      <c r="D119" s="169"/>
      <c r="E119" s="169"/>
      <c r="F119" s="169"/>
      <c r="G119" s="169"/>
      <c r="H119" s="169"/>
      <c r="I119" s="169"/>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168"/>
    </row>
    <row r="120" spans="1:42" ht="13.5">
      <c r="A120" s="168"/>
      <c r="B120" s="169"/>
      <c r="C120" s="169"/>
      <c r="D120" s="169"/>
      <c r="E120" s="169"/>
      <c r="F120" s="169"/>
      <c r="G120" s="169"/>
      <c r="H120" s="169"/>
      <c r="I120" s="169"/>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168"/>
    </row>
    <row r="121" spans="1:42" ht="13.5">
      <c r="A121" s="168"/>
      <c r="B121" s="169"/>
      <c r="C121" s="169"/>
      <c r="D121" s="169"/>
      <c r="E121" s="169"/>
      <c r="F121" s="169"/>
      <c r="G121" s="169"/>
      <c r="H121" s="169"/>
      <c r="I121" s="169"/>
      <c r="J121" s="178"/>
      <c r="K121" s="178"/>
      <c r="L121" s="178"/>
      <c r="M121" s="178"/>
      <c r="N121" s="178"/>
      <c r="O121" s="178"/>
      <c r="P121" s="178"/>
      <c r="Q121" s="178"/>
      <c r="R121" s="178"/>
      <c r="S121" s="178"/>
      <c r="T121" s="178"/>
      <c r="U121" s="178"/>
      <c r="V121" s="178"/>
      <c r="W121" s="178"/>
      <c r="X121" s="178"/>
      <c r="Y121" s="178"/>
      <c r="Z121" s="178"/>
      <c r="AA121" s="178"/>
      <c r="AB121" s="178"/>
      <c r="AC121" s="178"/>
      <c r="AD121" s="178"/>
      <c r="AE121" s="178"/>
      <c r="AF121" s="178"/>
      <c r="AG121" s="178"/>
      <c r="AH121" s="178"/>
      <c r="AI121" s="178"/>
      <c r="AJ121" s="178"/>
      <c r="AK121" s="178"/>
      <c r="AL121" s="178"/>
      <c r="AM121" s="178"/>
      <c r="AN121" s="178"/>
      <c r="AO121" s="178"/>
      <c r="AP121" s="168"/>
    </row>
    <row r="122" spans="1:42" ht="13.5">
      <c r="A122" s="168"/>
      <c r="B122" s="169"/>
      <c r="C122" s="169"/>
      <c r="D122" s="169"/>
      <c r="E122" s="169"/>
      <c r="F122" s="169"/>
      <c r="G122" s="169"/>
      <c r="H122" s="169"/>
      <c r="I122" s="169"/>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c r="AM122" s="178"/>
      <c r="AN122" s="178"/>
      <c r="AO122" s="178"/>
      <c r="AP122" s="168"/>
    </row>
    <row r="123" spans="1:42" ht="13.5">
      <c r="A123" s="168"/>
      <c r="B123" s="169"/>
      <c r="C123" s="169"/>
      <c r="D123" s="169"/>
      <c r="E123" s="169"/>
      <c r="F123" s="169"/>
      <c r="G123" s="169"/>
      <c r="H123" s="169"/>
      <c r="I123" s="169"/>
      <c r="J123" s="178"/>
      <c r="K123" s="178"/>
      <c r="L123" s="178"/>
      <c r="M123" s="178"/>
      <c r="N123" s="178"/>
      <c r="O123" s="178"/>
      <c r="P123" s="178"/>
      <c r="Q123" s="178"/>
      <c r="R123" s="178"/>
      <c r="S123" s="178"/>
      <c r="T123" s="178"/>
      <c r="U123" s="178"/>
      <c r="V123" s="178"/>
      <c r="W123" s="178"/>
      <c r="X123" s="178"/>
      <c r="Y123" s="178"/>
      <c r="Z123" s="178"/>
      <c r="AA123" s="178"/>
      <c r="AB123" s="178"/>
      <c r="AC123" s="178"/>
      <c r="AD123" s="178"/>
      <c r="AE123" s="178"/>
      <c r="AF123" s="178"/>
      <c r="AG123" s="178"/>
      <c r="AH123" s="178"/>
      <c r="AI123" s="178"/>
      <c r="AJ123" s="178"/>
      <c r="AK123" s="178"/>
      <c r="AL123" s="178"/>
      <c r="AM123" s="178"/>
      <c r="AN123" s="178"/>
      <c r="AO123" s="178"/>
      <c r="AP123" s="168"/>
    </row>
    <row r="124" spans="1:42" ht="13.5">
      <c r="A124" s="168"/>
      <c r="B124" s="169"/>
      <c r="C124" s="169"/>
      <c r="D124" s="169"/>
      <c r="E124" s="169"/>
      <c r="F124" s="169"/>
      <c r="G124" s="169"/>
      <c r="H124" s="169"/>
      <c r="I124" s="169"/>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c r="AK124" s="178"/>
      <c r="AL124" s="178"/>
      <c r="AM124" s="178"/>
      <c r="AN124" s="178"/>
      <c r="AO124" s="178"/>
      <c r="AP124" s="168"/>
    </row>
    <row r="125" spans="1:42" ht="13.5">
      <c r="A125" s="168"/>
      <c r="B125" s="169"/>
      <c r="C125" s="169"/>
      <c r="D125" s="169"/>
      <c r="E125" s="169"/>
      <c r="F125" s="169"/>
      <c r="G125" s="169"/>
      <c r="H125" s="169"/>
      <c r="I125" s="169"/>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8"/>
      <c r="AN125" s="178"/>
      <c r="AO125" s="178"/>
      <c r="AP125" s="168"/>
    </row>
    <row r="126" spans="1:42" ht="14.25" thickBot="1">
      <c r="A126" s="168"/>
      <c r="B126" s="169"/>
      <c r="C126" s="169"/>
      <c r="D126" s="169"/>
      <c r="E126" s="169"/>
      <c r="F126" s="169"/>
      <c r="G126" s="169"/>
      <c r="H126" s="169"/>
      <c r="I126" s="169"/>
      <c r="J126" s="178"/>
      <c r="K126" s="178"/>
      <c r="L126" s="178"/>
      <c r="M126" s="178"/>
      <c r="N126" s="178"/>
      <c r="O126" s="178"/>
      <c r="P126" s="178"/>
      <c r="Q126" s="178"/>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68"/>
    </row>
    <row r="127" spans="1:42" ht="14.25">
      <c r="A127" s="168"/>
      <c r="B127" s="181"/>
      <c r="C127" s="182"/>
      <c r="D127" s="182"/>
      <c r="E127" s="182"/>
      <c r="F127" s="182"/>
      <c r="G127" s="182"/>
      <c r="H127" s="182"/>
      <c r="I127" s="182"/>
      <c r="J127" s="183"/>
      <c r="K127" s="183"/>
      <c r="L127" s="183"/>
      <c r="M127" s="183"/>
      <c r="N127" s="183"/>
      <c r="O127" s="183"/>
      <c r="P127" s="183"/>
      <c r="Q127" s="183"/>
      <c r="R127" s="183"/>
      <c r="S127" s="183"/>
      <c r="T127" s="183"/>
      <c r="U127" s="183"/>
      <c r="V127" s="183"/>
      <c r="W127" s="183"/>
      <c r="X127" s="183"/>
      <c r="Y127" s="183"/>
      <c r="Z127" s="183"/>
      <c r="AA127" s="183"/>
      <c r="AB127" s="183"/>
      <c r="AC127" s="183"/>
      <c r="AD127" s="183"/>
      <c r="AE127" s="183"/>
      <c r="AF127" s="183"/>
      <c r="AG127" s="183"/>
      <c r="AH127" s="183"/>
      <c r="AI127" s="183"/>
      <c r="AJ127" s="183"/>
      <c r="AK127" s="183"/>
      <c r="AL127" s="183"/>
      <c r="AM127" s="183"/>
      <c r="AN127" s="183"/>
      <c r="AO127" s="184"/>
      <c r="AP127" s="168"/>
    </row>
    <row r="128" spans="1:42" ht="14.25">
      <c r="A128" s="168"/>
      <c r="B128" s="185"/>
      <c r="C128" s="186"/>
      <c r="D128" s="186"/>
      <c r="E128" s="186"/>
      <c r="F128" s="186"/>
      <c r="G128" s="186"/>
      <c r="H128" s="186"/>
      <c r="I128" s="186"/>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8"/>
      <c r="AP128" s="168"/>
    </row>
    <row r="129" spans="1:42" ht="14.25">
      <c r="A129" s="168"/>
      <c r="B129" s="185"/>
      <c r="C129" s="186"/>
      <c r="D129" s="186"/>
      <c r="E129" s="186"/>
      <c r="F129" s="186"/>
      <c r="G129" s="186"/>
      <c r="H129" s="186"/>
      <c r="I129" s="186"/>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8"/>
      <c r="AP129" s="168"/>
    </row>
    <row r="130" spans="1:42" ht="14.25" customHeight="1">
      <c r="A130" s="168"/>
      <c r="B130" s="185"/>
      <c r="C130" s="209" t="s">
        <v>426</v>
      </c>
      <c r="D130" s="209"/>
      <c r="E130" s="209"/>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209"/>
      <c r="AC130" s="209"/>
      <c r="AD130" s="209"/>
      <c r="AE130" s="209"/>
      <c r="AF130" s="209"/>
      <c r="AG130" s="209"/>
      <c r="AH130" s="209"/>
      <c r="AI130" s="209"/>
      <c r="AJ130" s="209"/>
      <c r="AK130" s="209"/>
      <c r="AL130" s="209"/>
      <c r="AM130" s="209"/>
      <c r="AN130" s="209"/>
      <c r="AO130" s="188"/>
      <c r="AP130" s="168"/>
    </row>
    <row r="131" spans="1:42" ht="14.25" customHeight="1">
      <c r="A131" s="168"/>
      <c r="B131" s="185"/>
      <c r="C131" s="209"/>
      <c r="D131" s="209"/>
      <c r="E131" s="209"/>
      <c r="F131" s="209"/>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188"/>
      <c r="AP131" s="168"/>
    </row>
    <row r="132" spans="1:42" ht="18.75">
      <c r="A132" s="168"/>
      <c r="B132" s="185"/>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8"/>
      <c r="AP132" s="168"/>
    </row>
    <row r="133" spans="1:42" ht="14.25">
      <c r="A133" s="168"/>
      <c r="B133" s="185"/>
      <c r="C133" s="186"/>
      <c r="D133" s="186"/>
      <c r="E133" s="186"/>
      <c r="F133" s="186"/>
      <c r="G133" s="186"/>
      <c r="H133" s="186"/>
      <c r="I133" s="186"/>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8"/>
      <c r="AP133" s="168"/>
    </row>
    <row r="134" spans="1:42" ht="14.25">
      <c r="A134" s="168"/>
      <c r="B134" s="185"/>
      <c r="C134" s="186"/>
      <c r="D134" s="190" t="s">
        <v>378</v>
      </c>
      <c r="E134" s="190"/>
      <c r="F134" s="190"/>
      <c r="G134" s="190"/>
      <c r="H134" s="190"/>
      <c r="I134" s="190"/>
      <c r="J134" s="190"/>
      <c r="K134" s="190"/>
      <c r="L134" s="190"/>
      <c r="M134" s="190"/>
      <c r="N134" s="190"/>
      <c r="O134" s="190"/>
      <c r="P134" s="190"/>
      <c r="Q134" s="190"/>
      <c r="R134" s="190"/>
      <c r="S134" s="190"/>
      <c r="T134" s="190"/>
      <c r="U134" s="190"/>
      <c r="V134" s="190"/>
      <c r="W134" s="190"/>
      <c r="X134" s="190"/>
      <c r="Y134" s="190"/>
      <c r="Z134" s="190"/>
      <c r="AA134" s="190"/>
      <c r="AB134" s="190"/>
      <c r="AC134" s="190"/>
      <c r="AD134" s="190"/>
      <c r="AE134" s="190"/>
      <c r="AF134" s="190"/>
      <c r="AG134" s="190"/>
      <c r="AH134" s="190"/>
      <c r="AI134" s="190"/>
      <c r="AJ134" s="187"/>
      <c r="AK134" s="187"/>
      <c r="AL134" s="187"/>
      <c r="AM134" s="187"/>
      <c r="AN134" s="187"/>
      <c r="AO134" s="188"/>
      <c r="AP134" s="168"/>
    </row>
    <row r="135" spans="1:42" ht="14.25">
      <c r="A135" s="168"/>
      <c r="B135" s="185"/>
      <c r="C135" s="186"/>
      <c r="D135" s="190"/>
      <c r="E135" s="190"/>
      <c r="F135" s="190"/>
      <c r="G135" s="190"/>
      <c r="H135" s="190"/>
      <c r="I135" s="190"/>
      <c r="J135" s="190"/>
      <c r="K135" s="190"/>
      <c r="L135" s="190"/>
      <c r="M135" s="190"/>
      <c r="N135" s="190"/>
      <c r="O135" s="190"/>
      <c r="P135" s="190"/>
      <c r="Q135" s="190"/>
      <c r="R135" s="190"/>
      <c r="S135" s="190"/>
      <c r="T135" s="190"/>
      <c r="U135" s="190"/>
      <c r="V135" s="190"/>
      <c r="W135" s="190"/>
      <c r="X135" s="190"/>
      <c r="Y135" s="190"/>
      <c r="Z135" s="190"/>
      <c r="AA135" s="190"/>
      <c r="AB135" s="190"/>
      <c r="AC135" s="190"/>
      <c r="AD135" s="190"/>
      <c r="AE135" s="190"/>
      <c r="AF135" s="190"/>
      <c r="AG135" s="190"/>
      <c r="AH135" s="190"/>
      <c r="AI135" s="190"/>
      <c r="AJ135" s="187"/>
      <c r="AK135" s="187"/>
      <c r="AL135" s="187"/>
      <c r="AM135" s="187"/>
      <c r="AN135" s="187"/>
      <c r="AO135" s="188"/>
      <c r="AP135" s="168"/>
    </row>
    <row r="136" spans="1:42" ht="14.25">
      <c r="A136" s="168"/>
      <c r="B136" s="185"/>
      <c r="C136" s="186"/>
      <c r="D136" s="190" t="s">
        <v>379</v>
      </c>
      <c r="E136" s="190"/>
      <c r="F136" s="190"/>
      <c r="G136" s="190"/>
      <c r="H136" s="190"/>
      <c r="I136" s="190"/>
      <c r="J136" s="190"/>
      <c r="K136" s="190"/>
      <c r="L136" s="190"/>
      <c r="M136" s="190"/>
      <c r="N136" s="190"/>
      <c r="O136" s="190"/>
      <c r="P136" s="190"/>
      <c r="Q136" s="190"/>
      <c r="R136" s="190"/>
      <c r="S136" s="190"/>
      <c r="T136" s="190"/>
      <c r="U136" s="190"/>
      <c r="V136" s="190"/>
      <c r="W136" s="190"/>
      <c r="X136" s="190"/>
      <c r="Y136" s="190"/>
      <c r="Z136" s="190"/>
      <c r="AA136" s="190"/>
      <c r="AB136" s="190"/>
      <c r="AC136" s="190"/>
      <c r="AD136" s="190"/>
      <c r="AE136" s="190"/>
      <c r="AF136" s="190"/>
      <c r="AG136" s="190"/>
      <c r="AH136" s="190"/>
      <c r="AI136" s="190"/>
      <c r="AJ136" s="187"/>
      <c r="AK136" s="187"/>
      <c r="AL136" s="187"/>
      <c r="AM136" s="187"/>
      <c r="AN136" s="187"/>
      <c r="AO136" s="188"/>
      <c r="AP136" s="168"/>
    </row>
    <row r="137" spans="1:42" ht="14.25">
      <c r="A137" s="168"/>
      <c r="B137" s="185"/>
      <c r="C137" s="186"/>
      <c r="D137" s="190"/>
      <c r="E137" s="190"/>
      <c r="F137" s="190"/>
      <c r="G137" s="190"/>
      <c r="H137" s="190"/>
      <c r="I137" s="190"/>
      <c r="J137" s="190"/>
      <c r="K137" s="190"/>
      <c r="L137" s="190"/>
      <c r="M137" s="190"/>
      <c r="N137" s="190"/>
      <c r="O137" s="190"/>
      <c r="P137" s="190"/>
      <c r="Q137" s="190"/>
      <c r="R137" s="190"/>
      <c r="S137" s="190"/>
      <c r="T137" s="190"/>
      <c r="U137" s="190"/>
      <c r="V137" s="190"/>
      <c r="W137" s="190"/>
      <c r="X137" s="190"/>
      <c r="Y137" s="190"/>
      <c r="Z137" s="190"/>
      <c r="AA137" s="190"/>
      <c r="AB137" s="190"/>
      <c r="AC137" s="190"/>
      <c r="AD137" s="190"/>
      <c r="AE137" s="190"/>
      <c r="AF137" s="190"/>
      <c r="AG137" s="190"/>
      <c r="AH137" s="190"/>
      <c r="AI137" s="190"/>
      <c r="AJ137" s="187"/>
      <c r="AK137" s="187"/>
      <c r="AL137" s="187"/>
      <c r="AM137" s="187"/>
      <c r="AN137" s="187"/>
      <c r="AO137" s="188"/>
      <c r="AP137" s="168"/>
    </row>
    <row r="138" spans="1:42" ht="14.25">
      <c r="A138" s="168"/>
      <c r="B138" s="185"/>
      <c r="C138" s="186"/>
      <c r="D138" s="190"/>
      <c r="E138" s="210" t="s">
        <v>427</v>
      </c>
      <c r="F138" s="211"/>
      <c r="G138" s="211"/>
      <c r="H138" s="211"/>
      <c r="I138" s="211"/>
      <c r="J138" s="211"/>
      <c r="K138" s="211"/>
      <c r="L138" s="211"/>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2"/>
      <c r="AM138" s="187"/>
      <c r="AN138" s="187"/>
      <c r="AO138" s="188"/>
      <c r="AP138" s="168"/>
    </row>
    <row r="139" spans="1:42" ht="14.25">
      <c r="A139" s="168"/>
      <c r="B139" s="185"/>
      <c r="C139" s="186"/>
      <c r="D139" s="190"/>
      <c r="E139" s="213"/>
      <c r="F139" s="214"/>
      <c r="G139" s="214"/>
      <c r="H139" s="214"/>
      <c r="I139" s="214"/>
      <c r="J139" s="214"/>
      <c r="K139" s="214"/>
      <c r="L139" s="214"/>
      <c r="M139" s="214"/>
      <c r="N139" s="214"/>
      <c r="O139" s="214"/>
      <c r="P139" s="214"/>
      <c r="Q139" s="214"/>
      <c r="R139" s="214"/>
      <c r="S139" s="214"/>
      <c r="T139" s="214"/>
      <c r="U139" s="214"/>
      <c r="V139" s="214"/>
      <c r="W139" s="214"/>
      <c r="X139" s="214"/>
      <c r="Y139" s="214"/>
      <c r="Z139" s="214"/>
      <c r="AA139" s="214"/>
      <c r="AB139" s="214"/>
      <c r="AC139" s="214"/>
      <c r="AD139" s="214"/>
      <c r="AE139" s="214"/>
      <c r="AF139" s="214"/>
      <c r="AG139" s="214"/>
      <c r="AH139" s="214"/>
      <c r="AI139" s="214"/>
      <c r="AJ139" s="214"/>
      <c r="AK139" s="214"/>
      <c r="AL139" s="215"/>
      <c r="AM139" s="187"/>
      <c r="AN139" s="187"/>
      <c r="AO139" s="188"/>
      <c r="AP139" s="168"/>
    </row>
    <row r="140" spans="1:42" ht="14.25">
      <c r="A140" s="168"/>
      <c r="B140" s="185"/>
      <c r="C140" s="186"/>
      <c r="D140" s="190"/>
      <c r="E140" s="191"/>
      <c r="F140" s="191"/>
      <c r="G140" s="191"/>
      <c r="H140" s="191"/>
      <c r="I140" s="191"/>
      <c r="J140" s="191"/>
      <c r="K140" s="191"/>
      <c r="L140" s="191"/>
      <c r="M140" s="191"/>
      <c r="N140" s="191"/>
      <c r="O140" s="191"/>
      <c r="P140" s="191"/>
      <c r="Q140" s="191"/>
      <c r="R140" s="191"/>
      <c r="S140" s="191"/>
      <c r="T140" s="191"/>
      <c r="U140" s="191"/>
      <c r="V140" s="191"/>
      <c r="W140" s="191"/>
      <c r="X140" s="191"/>
      <c r="Y140" s="191"/>
      <c r="Z140" s="191"/>
      <c r="AA140" s="191"/>
      <c r="AB140" s="191"/>
      <c r="AC140" s="191"/>
      <c r="AD140" s="191"/>
      <c r="AE140" s="191"/>
      <c r="AF140" s="191"/>
      <c r="AG140" s="191"/>
      <c r="AH140" s="191"/>
      <c r="AI140" s="191"/>
      <c r="AJ140" s="187"/>
      <c r="AK140" s="187"/>
      <c r="AL140" s="187"/>
      <c r="AM140" s="187"/>
      <c r="AN140" s="187"/>
      <c r="AO140" s="188"/>
      <c r="AP140" s="168"/>
    </row>
    <row r="141" spans="1:42" ht="14.25">
      <c r="A141" s="168"/>
      <c r="B141" s="185"/>
      <c r="C141" s="186"/>
      <c r="D141" s="190"/>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87"/>
      <c r="AK141" s="187"/>
      <c r="AL141" s="187"/>
      <c r="AM141" s="187"/>
      <c r="AN141" s="187"/>
      <c r="AO141" s="188"/>
      <c r="AP141" s="168"/>
    </row>
    <row r="142" spans="1:42" ht="14.25">
      <c r="A142" s="168"/>
      <c r="B142" s="185"/>
      <c r="C142" s="186"/>
      <c r="D142" s="192"/>
      <c r="E142" s="192"/>
      <c r="F142" s="192"/>
      <c r="G142" s="192"/>
      <c r="H142" s="192"/>
      <c r="I142" s="192"/>
      <c r="J142" s="192"/>
      <c r="K142" s="192"/>
      <c r="L142" s="192"/>
      <c r="M142" s="192"/>
      <c r="N142" s="190" t="s">
        <v>428</v>
      </c>
      <c r="O142" s="190"/>
      <c r="P142" s="190"/>
      <c r="Q142" s="190"/>
      <c r="R142" s="190"/>
      <c r="S142" s="190"/>
      <c r="T142" s="190"/>
      <c r="U142" s="190"/>
      <c r="V142" s="190"/>
      <c r="W142" s="190"/>
      <c r="X142" s="190"/>
      <c r="Y142" s="190"/>
      <c r="Z142" s="190"/>
      <c r="AA142" s="190"/>
      <c r="AB142" s="190"/>
      <c r="AC142" s="192"/>
      <c r="AD142" s="192"/>
      <c r="AE142" s="190"/>
      <c r="AF142" s="190"/>
      <c r="AG142" s="190"/>
      <c r="AH142" s="190"/>
      <c r="AI142" s="190"/>
      <c r="AJ142" s="187"/>
      <c r="AK142" s="187"/>
      <c r="AL142" s="187"/>
      <c r="AM142" s="187"/>
      <c r="AN142" s="187"/>
      <c r="AO142" s="188"/>
      <c r="AP142" s="168"/>
    </row>
    <row r="143" spans="1:42" ht="14.25">
      <c r="A143" s="168"/>
      <c r="B143" s="185"/>
      <c r="C143" s="186"/>
      <c r="D143" s="192"/>
      <c r="E143" s="192"/>
      <c r="F143" s="192"/>
      <c r="G143" s="192"/>
      <c r="H143" s="192"/>
      <c r="I143" s="192"/>
      <c r="J143" s="192"/>
      <c r="K143" s="192"/>
      <c r="L143" s="192"/>
      <c r="M143" s="192"/>
      <c r="N143" s="190"/>
      <c r="O143" s="190" t="s">
        <v>429</v>
      </c>
      <c r="P143" s="190"/>
      <c r="Q143" s="190"/>
      <c r="R143" s="190"/>
      <c r="S143" s="190"/>
      <c r="T143" s="190"/>
      <c r="U143" s="190"/>
      <c r="V143" s="190"/>
      <c r="W143" s="190"/>
      <c r="X143" s="190"/>
      <c r="Y143" s="190"/>
      <c r="Z143" s="190"/>
      <c r="AA143" s="190"/>
      <c r="AB143" s="190"/>
      <c r="AC143" s="192"/>
      <c r="AD143" s="192"/>
      <c r="AE143" s="190"/>
      <c r="AF143" s="190"/>
      <c r="AG143" s="190"/>
      <c r="AH143" s="190"/>
      <c r="AI143" s="190"/>
      <c r="AJ143" s="187"/>
      <c r="AK143" s="187"/>
      <c r="AL143" s="187"/>
      <c r="AM143" s="187"/>
      <c r="AN143" s="187"/>
      <c r="AO143" s="188"/>
      <c r="AP143" s="168"/>
    </row>
    <row r="144" spans="1:42" ht="14.25">
      <c r="A144" s="168"/>
      <c r="B144" s="185"/>
      <c r="C144" s="186"/>
      <c r="D144" s="186"/>
      <c r="E144" s="186"/>
      <c r="F144" s="186"/>
      <c r="G144" s="186"/>
      <c r="H144" s="186"/>
      <c r="I144" s="186"/>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8"/>
      <c r="AP144" s="168"/>
    </row>
    <row r="145" spans="1:42" ht="14.25">
      <c r="A145" s="168"/>
      <c r="B145" s="185"/>
      <c r="C145" s="186"/>
      <c r="D145" s="186"/>
      <c r="E145" s="186"/>
      <c r="F145" s="186"/>
      <c r="G145" s="186"/>
      <c r="H145" s="186"/>
      <c r="I145" s="186"/>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8"/>
      <c r="AP145" s="168"/>
    </row>
    <row r="146" spans="1:42" ht="14.25">
      <c r="A146" s="168"/>
      <c r="B146" s="185"/>
      <c r="C146" s="186" t="s">
        <v>430</v>
      </c>
      <c r="D146" s="193" t="s">
        <v>431</v>
      </c>
      <c r="E146" s="193"/>
      <c r="F146" s="193"/>
      <c r="G146" s="193"/>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c r="AH146" s="193"/>
      <c r="AI146" s="193"/>
      <c r="AJ146" s="193"/>
      <c r="AK146" s="187"/>
      <c r="AL146" s="187"/>
      <c r="AM146" s="187"/>
      <c r="AN146" s="187"/>
      <c r="AO146" s="188"/>
      <c r="AP146" s="168"/>
    </row>
    <row r="147" spans="1:42" ht="14.25">
      <c r="A147" s="168"/>
      <c r="B147" s="185"/>
      <c r="C147" s="186"/>
      <c r="D147" s="186"/>
      <c r="E147" s="186"/>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87"/>
      <c r="AL147" s="187"/>
      <c r="AM147" s="187"/>
      <c r="AN147" s="187"/>
      <c r="AO147" s="188"/>
      <c r="AP147" s="168"/>
    </row>
    <row r="148" spans="1:42" ht="14.25">
      <c r="A148" s="168"/>
      <c r="B148" s="185"/>
      <c r="C148" s="186"/>
      <c r="D148" s="193" t="s">
        <v>432</v>
      </c>
      <c r="E148" s="193" t="s">
        <v>433</v>
      </c>
      <c r="F148" s="193"/>
      <c r="G148" s="193"/>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87"/>
      <c r="AJ148" s="187"/>
      <c r="AK148" s="187"/>
      <c r="AL148" s="187"/>
      <c r="AM148" s="192"/>
      <c r="AN148" s="192"/>
      <c r="AO148" s="188"/>
      <c r="AP148" s="168"/>
    </row>
    <row r="149" spans="1:42" ht="14.25">
      <c r="A149" s="168"/>
      <c r="B149" s="185"/>
      <c r="C149" s="186"/>
      <c r="D149" s="193"/>
      <c r="E149" s="193"/>
      <c r="F149" s="193"/>
      <c r="G149" s="193"/>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c r="AH149" s="193"/>
      <c r="AI149" s="187"/>
      <c r="AJ149" s="187"/>
      <c r="AK149" s="187"/>
      <c r="AL149" s="187"/>
      <c r="AM149" s="192"/>
      <c r="AN149" s="192"/>
      <c r="AO149" s="188"/>
      <c r="AP149" s="168"/>
    </row>
    <row r="150" spans="1:42" ht="14.25">
      <c r="A150" s="168"/>
      <c r="B150" s="185"/>
      <c r="C150" s="186"/>
      <c r="D150" s="193"/>
      <c r="E150" s="193" t="s">
        <v>434</v>
      </c>
      <c r="F150" s="193"/>
      <c r="G150" s="193"/>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c r="AH150" s="193"/>
      <c r="AI150" s="187"/>
      <c r="AJ150" s="187"/>
      <c r="AK150" s="187"/>
      <c r="AL150" s="187"/>
      <c r="AM150" s="192"/>
      <c r="AN150" s="192"/>
      <c r="AO150" s="188"/>
      <c r="AP150" s="168"/>
    </row>
    <row r="151" spans="1:42" ht="14.25">
      <c r="A151" s="168"/>
      <c r="B151" s="185"/>
      <c r="C151" s="186"/>
      <c r="D151" s="193"/>
      <c r="E151" s="193"/>
      <c r="F151" s="193"/>
      <c r="G151" s="193"/>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87"/>
      <c r="AJ151" s="187"/>
      <c r="AK151" s="187"/>
      <c r="AL151" s="187"/>
      <c r="AM151" s="192"/>
      <c r="AN151" s="192"/>
      <c r="AO151" s="188"/>
      <c r="AP151" s="168"/>
    </row>
    <row r="152" spans="1:42" ht="14.25">
      <c r="A152" s="168"/>
      <c r="B152" s="185"/>
      <c r="C152" s="186"/>
      <c r="D152" s="193"/>
      <c r="E152" s="193" t="s">
        <v>435</v>
      </c>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87"/>
      <c r="AJ152" s="187"/>
      <c r="AK152" s="187"/>
      <c r="AL152" s="187"/>
      <c r="AM152" s="192"/>
      <c r="AN152" s="192"/>
      <c r="AO152" s="188"/>
      <c r="AP152" s="168"/>
    </row>
    <row r="153" spans="1:42" ht="14.25">
      <c r="A153" s="168"/>
      <c r="B153" s="185"/>
      <c r="C153" s="186"/>
      <c r="D153" s="193"/>
      <c r="E153" s="193"/>
      <c r="F153" s="193"/>
      <c r="G153" s="193"/>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c r="AH153" s="193"/>
      <c r="AI153" s="187"/>
      <c r="AJ153" s="187"/>
      <c r="AK153" s="187"/>
      <c r="AL153" s="187"/>
      <c r="AM153" s="192"/>
      <c r="AN153" s="192"/>
      <c r="AO153" s="188"/>
      <c r="AP153" s="168"/>
    </row>
    <row r="154" spans="1:42" ht="14.25">
      <c r="A154" s="168"/>
      <c r="B154" s="185"/>
      <c r="C154" s="186"/>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87"/>
      <c r="AJ154" s="187"/>
      <c r="AK154" s="187"/>
      <c r="AL154" s="187"/>
      <c r="AM154" s="192"/>
      <c r="AN154" s="192"/>
      <c r="AO154" s="188"/>
      <c r="AP154" s="168"/>
    </row>
    <row r="155" spans="1:42" ht="14.25">
      <c r="A155" s="168"/>
      <c r="B155" s="185"/>
      <c r="C155" s="186"/>
      <c r="D155" s="193" t="s">
        <v>432</v>
      </c>
      <c r="E155" s="193" t="s">
        <v>436</v>
      </c>
      <c r="F155" s="193"/>
      <c r="G155" s="193"/>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c r="AH155" s="193"/>
      <c r="AI155" s="187"/>
      <c r="AJ155" s="187"/>
      <c r="AK155" s="187"/>
      <c r="AL155" s="187"/>
      <c r="AM155" s="192"/>
      <c r="AN155" s="192"/>
      <c r="AO155" s="188"/>
      <c r="AP155" s="168"/>
    </row>
    <row r="156" spans="1:42" ht="14.25">
      <c r="A156" s="168"/>
      <c r="B156" s="185"/>
      <c r="C156" s="186"/>
      <c r="D156" s="193"/>
      <c r="E156" s="193"/>
      <c r="F156" s="193"/>
      <c r="G156" s="193"/>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c r="AH156" s="193"/>
      <c r="AI156" s="187"/>
      <c r="AJ156" s="187"/>
      <c r="AK156" s="187"/>
      <c r="AL156" s="187"/>
      <c r="AM156" s="192"/>
      <c r="AN156" s="192"/>
      <c r="AO156" s="188"/>
      <c r="AP156" s="168"/>
    </row>
    <row r="157" spans="1:42" ht="14.25">
      <c r="A157" s="168"/>
      <c r="B157" s="185"/>
      <c r="C157" s="186"/>
      <c r="D157" s="193"/>
      <c r="E157" s="193" t="s">
        <v>437</v>
      </c>
      <c r="F157" s="193"/>
      <c r="G157" s="193"/>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87"/>
      <c r="AJ157" s="187"/>
      <c r="AK157" s="187"/>
      <c r="AL157" s="187"/>
      <c r="AM157" s="192"/>
      <c r="AN157" s="192"/>
      <c r="AO157" s="188"/>
      <c r="AP157" s="168"/>
    </row>
    <row r="158" spans="1:42" ht="14.25">
      <c r="A158" s="168"/>
      <c r="B158" s="185"/>
      <c r="C158" s="186"/>
      <c r="D158" s="186"/>
      <c r="E158" s="186"/>
      <c r="F158" s="186"/>
      <c r="G158" s="186"/>
      <c r="H158" s="186"/>
      <c r="I158" s="186"/>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8"/>
      <c r="AP158" s="168"/>
    </row>
    <row r="159" spans="1:42" ht="14.25">
      <c r="A159" s="168"/>
      <c r="B159" s="185"/>
      <c r="C159" s="186"/>
      <c r="D159" s="186"/>
      <c r="E159" s="186"/>
      <c r="F159" s="186"/>
      <c r="G159" s="186"/>
      <c r="H159" s="186"/>
      <c r="I159" s="186"/>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8"/>
      <c r="AP159" s="168"/>
    </row>
    <row r="160" spans="1:42" ht="14.25">
      <c r="A160" s="168"/>
      <c r="B160" s="185"/>
      <c r="C160" s="186"/>
      <c r="D160" s="186"/>
      <c r="E160" s="186"/>
      <c r="F160" s="186"/>
      <c r="G160" s="186"/>
      <c r="H160" s="186"/>
      <c r="I160" s="186"/>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8"/>
      <c r="AP160" s="168"/>
    </row>
    <row r="161" spans="1:42" ht="14.25">
      <c r="A161" s="168"/>
      <c r="B161" s="185"/>
      <c r="C161" s="186"/>
      <c r="D161" s="186"/>
      <c r="E161" s="186"/>
      <c r="F161" s="186"/>
      <c r="G161" s="186"/>
      <c r="H161" s="186"/>
      <c r="I161" s="186"/>
      <c r="J161" s="194"/>
      <c r="K161" s="194"/>
      <c r="L161" s="194"/>
      <c r="M161" s="194"/>
      <c r="N161" s="194"/>
      <c r="O161" s="194"/>
      <c r="P161" s="194"/>
      <c r="Q161" s="194"/>
      <c r="R161" s="194"/>
      <c r="S161" s="194"/>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5"/>
      <c r="AP161" s="168"/>
    </row>
    <row r="162" spans="1:42" ht="15" thickBot="1">
      <c r="A162" s="168"/>
      <c r="B162" s="196"/>
      <c r="C162" s="197"/>
      <c r="D162" s="197"/>
      <c r="E162" s="197"/>
      <c r="F162" s="197"/>
      <c r="G162" s="197"/>
      <c r="H162" s="197"/>
      <c r="I162" s="197"/>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8"/>
      <c r="AG162" s="198"/>
      <c r="AH162" s="198"/>
      <c r="AI162" s="198"/>
      <c r="AJ162" s="198"/>
      <c r="AK162" s="198"/>
      <c r="AL162" s="198"/>
      <c r="AM162" s="198"/>
      <c r="AN162" s="198"/>
      <c r="AO162" s="199"/>
      <c r="AP162" s="168"/>
    </row>
    <row r="163" spans="1:42" ht="13.5">
      <c r="A163" s="168"/>
      <c r="B163" s="168"/>
      <c r="C163" s="168"/>
      <c r="D163" s="168"/>
      <c r="E163" s="168"/>
      <c r="F163" s="168"/>
      <c r="G163" s="168"/>
      <c r="H163" s="168"/>
      <c r="I163" s="168"/>
      <c r="J163" s="168"/>
      <c r="K163" s="168"/>
      <c r="L163" s="168"/>
      <c r="M163" s="168"/>
      <c r="N163" s="168"/>
      <c r="O163" s="168"/>
      <c r="P163" s="168"/>
      <c r="Q163" s="168"/>
      <c r="R163" s="168"/>
      <c r="S163" s="168"/>
      <c r="T163" s="168"/>
      <c r="U163" s="168"/>
      <c r="V163" s="168"/>
      <c r="W163" s="168"/>
      <c r="X163" s="168"/>
      <c r="Y163" s="168"/>
      <c r="Z163" s="168"/>
      <c r="AA163" s="168"/>
      <c r="AB163" s="168"/>
      <c r="AC163" s="168"/>
      <c r="AD163" s="168"/>
      <c r="AE163" s="168"/>
      <c r="AF163" s="168"/>
      <c r="AG163" s="168"/>
      <c r="AH163" s="168"/>
      <c r="AI163" s="168"/>
      <c r="AJ163" s="168"/>
      <c r="AK163" s="168"/>
      <c r="AL163" s="168"/>
      <c r="AM163" s="168"/>
      <c r="AN163" s="168"/>
      <c r="AO163" s="168"/>
      <c r="AP163" s="168"/>
    </row>
  </sheetData>
  <sheetProtection sheet="1"/>
  <mergeCells count="58">
    <mergeCell ref="B11:C11"/>
    <mergeCell ref="D11:H11"/>
    <mergeCell ref="B13:C13"/>
    <mergeCell ref="D13:H13"/>
    <mergeCell ref="B2:AO4"/>
    <mergeCell ref="B5:AO6"/>
    <mergeCell ref="B8:C8"/>
    <mergeCell ref="D8:H8"/>
    <mergeCell ref="B20:C20"/>
    <mergeCell ref="D20:H20"/>
    <mergeCell ref="B25:C25"/>
    <mergeCell ref="D25:H25"/>
    <mergeCell ref="B15:C15"/>
    <mergeCell ref="D15:H15"/>
    <mergeCell ref="B18:C18"/>
    <mergeCell ref="D18:H18"/>
    <mergeCell ref="B32:C32"/>
    <mergeCell ref="D32:H32"/>
    <mergeCell ref="B34:C34"/>
    <mergeCell ref="D34:H34"/>
    <mergeCell ref="B27:C27"/>
    <mergeCell ref="D27:H27"/>
    <mergeCell ref="B30:C30"/>
    <mergeCell ref="D30:H30"/>
    <mergeCell ref="K42:L42"/>
    <mergeCell ref="K45:L45"/>
    <mergeCell ref="K47:L47"/>
    <mergeCell ref="K48:L48"/>
    <mergeCell ref="K34:L34"/>
    <mergeCell ref="K35:L35"/>
    <mergeCell ref="K37:L37"/>
    <mergeCell ref="K40:L40"/>
    <mergeCell ref="K75:AO75"/>
    <mergeCell ref="B89:C89"/>
    <mergeCell ref="D89:H89"/>
    <mergeCell ref="J89:AO90"/>
    <mergeCell ref="B50:C50"/>
    <mergeCell ref="D50:H50"/>
    <mergeCell ref="K54:AO55"/>
    <mergeCell ref="B63:C63"/>
    <mergeCell ref="D63:H63"/>
    <mergeCell ref="J63:AO70"/>
    <mergeCell ref="J94:AO95"/>
    <mergeCell ref="B103:C103"/>
    <mergeCell ref="D103:H103"/>
    <mergeCell ref="K103:L103"/>
    <mergeCell ref="B92:C92"/>
    <mergeCell ref="D92:H92"/>
    <mergeCell ref="B94:C94"/>
    <mergeCell ref="D94:H94"/>
    <mergeCell ref="C130:AN131"/>
    <mergeCell ref="E138:AL139"/>
    <mergeCell ref="K107:L107"/>
    <mergeCell ref="K111:L111"/>
    <mergeCell ref="K114:L114"/>
    <mergeCell ref="B118:C118"/>
    <mergeCell ref="D118:H118"/>
    <mergeCell ref="J118:AO120"/>
  </mergeCells>
  <hyperlinks>
    <hyperlink ref="K79" r:id="rId1" display="akita_koukou_basket@yahoo.co.jp"/>
    <hyperlink ref="K75" r:id="rId2" display="http://akita-hs-basket.sports.coocan.jp/Championship/2012/23rd_tohoku_new.html"/>
  </hyperlinks>
  <printOptions horizontalCentered="1"/>
  <pageMargins left="0.3937007874015748" right="0.3937007874015748" top="0.7874015748031497" bottom="0" header="0" footer="0"/>
  <pageSetup horizontalDpi="360" verticalDpi="360" orientation="portrait" paperSize="9" r:id="rId4"/>
  <drawing r:id="rId3"/>
</worksheet>
</file>

<file path=xl/worksheets/sheet3.xml><?xml version="1.0" encoding="utf-8"?>
<worksheet xmlns="http://schemas.openxmlformats.org/spreadsheetml/2006/main" xmlns:r="http://schemas.openxmlformats.org/officeDocument/2006/relationships">
  <sheetPr codeName="Sheet3">
    <tabColor indexed="56"/>
  </sheetPr>
  <dimension ref="A1:AN63"/>
  <sheetViews>
    <sheetView zoomScalePageLayoutView="0" workbookViewId="0" topLeftCell="A1">
      <selection activeCell="T20" sqref="T20"/>
    </sheetView>
  </sheetViews>
  <sheetFormatPr defaultColWidth="9.00390625" defaultRowHeight="13.5"/>
  <cols>
    <col min="1" max="1" width="10.50390625" style="0" customWidth="1"/>
    <col min="2" max="2" width="14.125" style="0" customWidth="1"/>
    <col min="3" max="14" width="1.625" style="0" customWidth="1"/>
    <col min="18" max="18" width="10.625" style="0" customWidth="1"/>
    <col min="19" max="19" width="2.375" style="0" customWidth="1"/>
  </cols>
  <sheetData>
    <row r="1" spans="1:18" s="27" customFormat="1" ht="21" customHeight="1">
      <c r="A1" s="320" t="s">
        <v>193</v>
      </c>
      <c r="B1" s="320"/>
      <c r="C1" s="320"/>
      <c r="D1" s="320"/>
      <c r="E1" s="320"/>
      <c r="F1" s="320"/>
      <c r="G1" s="320"/>
      <c r="H1" s="320"/>
      <c r="I1" s="320"/>
      <c r="J1" s="320"/>
      <c r="K1" s="320"/>
      <c r="L1" s="320"/>
      <c r="M1" s="320"/>
      <c r="N1" s="320"/>
      <c r="O1" s="320"/>
      <c r="P1" s="320"/>
      <c r="Q1" s="320"/>
      <c r="R1" s="320"/>
    </row>
    <row r="2" spans="1:21" s="27" customFormat="1" ht="14.25" thickBot="1">
      <c r="A2" s="27" t="s">
        <v>109</v>
      </c>
      <c r="S2" s="27" t="s">
        <v>143</v>
      </c>
      <c r="T2" s="69"/>
      <c r="U2" s="27" t="s">
        <v>64</v>
      </c>
    </row>
    <row r="3" spans="2:20" s="27" customFormat="1" ht="14.25" thickBot="1">
      <c r="B3" s="70" t="s">
        <v>108</v>
      </c>
      <c r="C3" s="323">
        <v>25</v>
      </c>
      <c r="D3" s="323"/>
      <c r="E3" s="321" t="s">
        <v>52</v>
      </c>
      <c r="F3" s="321"/>
      <c r="G3" s="323">
        <v>1</v>
      </c>
      <c r="H3" s="323"/>
      <c r="I3" s="321" t="s">
        <v>66</v>
      </c>
      <c r="J3" s="321"/>
      <c r="K3" s="323"/>
      <c r="L3" s="323"/>
      <c r="M3" s="321" t="s">
        <v>67</v>
      </c>
      <c r="N3" s="322"/>
      <c r="T3" s="50"/>
    </row>
    <row r="4" spans="1:21" s="27" customFormat="1" ht="14.25" thickBot="1">
      <c r="A4" s="27" t="s">
        <v>15</v>
      </c>
      <c r="T4" s="11" t="s">
        <v>21</v>
      </c>
      <c r="U4" s="27" t="s">
        <v>112</v>
      </c>
    </row>
    <row r="5" spans="1:32" s="27" customFormat="1" ht="13.5">
      <c r="A5" s="281" t="s">
        <v>20</v>
      </c>
      <c r="B5" s="282"/>
      <c r="C5" s="310" t="s">
        <v>35</v>
      </c>
      <c r="D5" s="265"/>
      <c r="E5" s="265"/>
      <c r="F5" s="265"/>
      <c r="G5" s="265"/>
      <c r="H5" s="282"/>
      <c r="I5" s="324" t="s">
        <v>21</v>
      </c>
      <c r="J5" s="325"/>
      <c r="K5" s="325"/>
      <c r="L5" s="325"/>
      <c r="M5" s="325"/>
      <c r="N5" s="326"/>
      <c r="O5" s="71" t="s">
        <v>36</v>
      </c>
      <c r="P5" s="145" t="s">
        <v>21</v>
      </c>
      <c r="Q5" s="71" t="s">
        <v>37</v>
      </c>
      <c r="R5" s="146" t="s">
        <v>21</v>
      </c>
      <c r="AD5" s="27" t="s">
        <v>21</v>
      </c>
      <c r="AE5" s="27" t="s">
        <v>21</v>
      </c>
      <c r="AF5" s="27" t="s">
        <v>21</v>
      </c>
    </row>
    <row r="6" spans="1:32" s="27" customFormat="1" ht="13.5">
      <c r="A6" s="72" t="s">
        <v>270</v>
      </c>
      <c r="B6" s="73"/>
      <c r="C6" s="302"/>
      <c r="D6" s="303"/>
      <c r="E6" s="303"/>
      <c r="F6" s="303"/>
      <c r="G6" s="303"/>
      <c r="H6" s="303"/>
      <c r="I6" s="303"/>
      <c r="J6" s="303"/>
      <c r="K6" s="303"/>
      <c r="L6" s="303"/>
      <c r="M6" s="303"/>
      <c r="N6" s="303"/>
      <c r="O6" s="303"/>
      <c r="P6" s="287" t="s">
        <v>313</v>
      </c>
      <c r="Q6" s="287"/>
      <c r="R6" s="288"/>
      <c r="AD6" s="27" t="s">
        <v>22</v>
      </c>
      <c r="AE6" s="27" t="s">
        <v>82</v>
      </c>
      <c r="AF6" s="27" t="s">
        <v>24</v>
      </c>
    </row>
    <row r="7" spans="1:32" s="27" customFormat="1" ht="14.25" thickBot="1">
      <c r="A7" s="72" t="s">
        <v>271</v>
      </c>
      <c r="B7" s="73"/>
      <c r="C7" s="327"/>
      <c r="D7" s="328"/>
      <c r="E7" s="328"/>
      <c r="F7" s="328"/>
      <c r="G7" s="328"/>
      <c r="H7" s="328"/>
      <c r="I7" s="328"/>
      <c r="J7" s="328"/>
      <c r="K7" s="328"/>
      <c r="L7" s="328"/>
      <c r="M7" s="328"/>
      <c r="N7" s="328"/>
      <c r="O7" s="328"/>
      <c r="P7" s="328"/>
      <c r="Q7" s="328"/>
      <c r="R7" s="329"/>
      <c r="T7" t="s">
        <v>448</v>
      </c>
      <c r="X7" t="s">
        <v>449</v>
      </c>
      <c r="AD7" s="27" t="s">
        <v>23</v>
      </c>
      <c r="AE7" s="27" t="s">
        <v>83</v>
      </c>
      <c r="AF7" s="27" t="s">
        <v>25</v>
      </c>
    </row>
    <row r="8" spans="1:31" s="27" customFormat="1" ht="14.25" thickBot="1">
      <c r="A8" s="72" t="s">
        <v>272</v>
      </c>
      <c r="B8" s="73"/>
      <c r="C8" s="311"/>
      <c r="D8" s="308"/>
      <c r="E8" s="308"/>
      <c r="F8" s="308"/>
      <c r="G8" s="308"/>
      <c r="H8" s="308"/>
      <c r="I8" s="308"/>
      <c r="J8" s="309"/>
      <c r="K8" s="308"/>
      <c r="L8" s="308"/>
      <c r="M8" s="308"/>
      <c r="N8" s="309"/>
      <c r="O8" s="317" t="s">
        <v>447</v>
      </c>
      <c r="P8" s="318"/>
      <c r="Q8" s="319"/>
      <c r="R8" s="201"/>
      <c r="S8" s="27" t="s">
        <v>194</v>
      </c>
      <c r="T8" s="27" t="s">
        <v>198</v>
      </c>
      <c r="V8" s="27" t="s">
        <v>200</v>
      </c>
      <c r="X8" s="719" t="s">
        <v>450</v>
      </c>
      <c r="AE8" s="27" t="s">
        <v>84</v>
      </c>
    </row>
    <row r="9" spans="1:31" s="27" customFormat="1" ht="14.25" thickBot="1">
      <c r="A9" s="72" t="s">
        <v>16</v>
      </c>
      <c r="B9" s="73"/>
      <c r="C9" s="304"/>
      <c r="D9" s="305"/>
      <c r="E9" s="305"/>
      <c r="F9" s="305"/>
      <c r="G9" s="305"/>
      <c r="H9" s="305"/>
      <c r="I9" s="305"/>
      <c r="J9" s="305"/>
      <c r="K9" s="306"/>
      <c r="L9" s="306"/>
      <c r="M9" s="307"/>
      <c r="N9" s="200"/>
      <c r="O9" s="74"/>
      <c r="P9" s="75"/>
      <c r="Q9" s="76"/>
      <c r="R9" s="74"/>
      <c r="T9" s="27" t="s">
        <v>199</v>
      </c>
      <c r="V9" s="27" t="s">
        <v>201</v>
      </c>
      <c r="X9" t="s">
        <v>451</v>
      </c>
      <c r="AE9" s="27" t="s">
        <v>85</v>
      </c>
    </row>
    <row r="10" spans="1:31" s="27" customFormat="1" ht="14.25" thickBot="1">
      <c r="A10" s="77" t="s">
        <v>115</v>
      </c>
      <c r="B10" s="78"/>
      <c r="C10" s="293" t="s">
        <v>116</v>
      </c>
      <c r="D10" s="294"/>
      <c r="E10" s="295"/>
      <c r="F10" s="299"/>
      <c r="G10" s="300"/>
      <c r="H10" s="300"/>
      <c r="I10" s="300"/>
      <c r="J10" s="300"/>
      <c r="K10" s="301"/>
      <c r="L10" s="296" t="s">
        <v>117</v>
      </c>
      <c r="M10" s="297"/>
      <c r="N10" s="298"/>
      <c r="O10" s="151"/>
      <c r="P10" s="75"/>
      <c r="Q10" s="76"/>
      <c r="R10" s="74"/>
      <c r="AE10" s="27" t="s">
        <v>86</v>
      </c>
    </row>
    <row r="11" spans="1:31" s="27" customFormat="1" ht="14.25" thickBot="1">
      <c r="A11" s="283" t="s">
        <v>38</v>
      </c>
      <c r="B11" s="284"/>
      <c r="C11" s="266"/>
      <c r="D11" s="267"/>
      <c r="E11" s="267"/>
      <c r="F11" s="267"/>
      <c r="G11" s="267"/>
      <c r="H11" s="267"/>
      <c r="I11" s="268"/>
      <c r="J11" s="15"/>
      <c r="K11" s="16"/>
      <c r="L11" s="16"/>
      <c r="M11" s="79"/>
      <c r="N11" s="31"/>
      <c r="O11" s="80"/>
      <c r="P11" s="81"/>
      <c r="Q11" s="81"/>
      <c r="R11" s="81"/>
      <c r="S11" s="33" t="s">
        <v>215</v>
      </c>
      <c r="T11" s="27" t="s">
        <v>224</v>
      </c>
      <c r="AE11" s="27" t="s">
        <v>87</v>
      </c>
    </row>
    <row r="12" spans="1:20" s="27" customFormat="1" ht="13.5">
      <c r="A12" s="283" t="s">
        <v>39</v>
      </c>
      <c r="B12" s="284"/>
      <c r="C12" s="260"/>
      <c r="D12" s="261"/>
      <c r="E12" s="261"/>
      <c r="F12" s="261"/>
      <c r="G12" s="261"/>
      <c r="H12" s="261"/>
      <c r="I12" s="261"/>
      <c r="J12" s="289"/>
      <c r="K12" s="289"/>
      <c r="L12" s="289"/>
      <c r="M12" s="289"/>
      <c r="N12" s="289"/>
      <c r="O12" s="289"/>
      <c r="P12" s="289"/>
      <c r="Q12" s="289"/>
      <c r="R12" s="290"/>
      <c r="T12" s="27" t="s">
        <v>220</v>
      </c>
    </row>
    <row r="13" spans="1:20" s="27" customFormat="1" ht="14.25" thickBot="1">
      <c r="A13" s="283" t="s">
        <v>40</v>
      </c>
      <c r="B13" s="284"/>
      <c r="C13" s="260"/>
      <c r="D13" s="261"/>
      <c r="E13" s="261"/>
      <c r="F13" s="261"/>
      <c r="G13" s="261"/>
      <c r="H13" s="261"/>
      <c r="I13" s="261"/>
      <c r="J13" s="261"/>
      <c r="K13" s="261"/>
      <c r="L13" s="261"/>
      <c r="M13" s="261"/>
      <c r="N13" s="291"/>
      <c r="O13" s="291"/>
      <c r="P13" s="291"/>
      <c r="Q13" s="291"/>
      <c r="R13" s="292"/>
      <c r="T13" s="27" t="s">
        <v>221</v>
      </c>
    </row>
    <row r="14" spans="1:20" s="27" customFormat="1" ht="13.5">
      <c r="A14" s="283" t="s">
        <v>41</v>
      </c>
      <c r="B14" s="284"/>
      <c r="C14" s="227"/>
      <c r="D14" s="228"/>
      <c r="E14" s="228"/>
      <c r="F14" s="228"/>
      <c r="G14" s="228"/>
      <c r="H14" s="228"/>
      <c r="I14" s="228"/>
      <c r="J14" s="228"/>
      <c r="K14" s="228"/>
      <c r="L14" s="228"/>
      <c r="M14" s="229"/>
      <c r="N14" s="17"/>
      <c r="O14" s="18"/>
      <c r="P14" s="82"/>
      <c r="Q14" s="82"/>
      <c r="R14" s="83"/>
      <c r="T14" s="27" t="s">
        <v>222</v>
      </c>
    </row>
    <row r="15" spans="1:20" s="27" customFormat="1" ht="14.25" thickBot="1">
      <c r="A15" s="285" t="s">
        <v>42</v>
      </c>
      <c r="B15" s="286"/>
      <c r="C15" s="230"/>
      <c r="D15" s="231"/>
      <c r="E15" s="231"/>
      <c r="F15" s="231"/>
      <c r="G15" s="231"/>
      <c r="H15" s="231"/>
      <c r="I15" s="231"/>
      <c r="J15" s="231"/>
      <c r="K15" s="231"/>
      <c r="L15" s="231"/>
      <c r="M15" s="232"/>
      <c r="N15" s="13"/>
      <c r="O15" s="14"/>
      <c r="R15" s="84"/>
      <c r="T15" s="27" t="s">
        <v>223</v>
      </c>
    </row>
    <row r="16" spans="19:20" s="27" customFormat="1" ht="13.5">
      <c r="S16" s="27" t="s">
        <v>215</v>
      </c>
      <c r="T16" s="27" t="s">
        <v>102</v>
      </c>
    </row>
    <row r="17" spans="1:20" s="27" customFormat="1" ht="14.25" thickBot="1">
      <c r="A17" s="27" t="s">
        <v>19</v>
      </c>
      <c r="T17" s="27" t="s">
        <v>114</v>
      </c>
    </row>
    <row r="18" spans="1:20" s="27" customFormat="1" ht="13.5">
      <c r="A18" s="85"/>
      <c r="B18" s="233" t="str">
        <f>CONCATENATE(Q18,"    ",Q19)</f>
        <v>    </v>
      </c>
      <c r="C18" s="234"/>
      <c r="D18" s="234"/>
      <c r="E18" s="235"/>
      <c r="F18" s="243" t="s">
        <v>17</v>
      </c>
      <c r="G18" s="244"/>
      <c r="H18" s="244"/>
      <c r="I18" s="244"/>
      <c r="J18" s="244"/>
      <c r="K18" s="245"/>
      <c r="L18" s="236"/>
      <c r="M18" s="237"/>
      <c r="N18" s="237"/>
      <c r="O18" s="238"/>
      <c r="P18" s="86" t="s">
        <v>144</v>
      </c>
      <c r="Q18" s="236"/>
      <c r="R18" s="249"/>
      <c r="S18" s="2"/>
      <c r="T18" s="27" t="s">
        <v>103</v>
      </c>
    </row>
    <row r="19" spans="1:20" s="27" customFormat="1" ht="14.25" thickBot="1">
      <c r="A19" s="87" t="s">
        <v>107</v>
      </c>
      <c r="B19" s="278" t="str">
        <f>CONCATENATE(L18,"  ",L19)</f>
        <v>  </v>
      </c>
      <c r="C19" s="279"/>
      <c r="D19" s="279"/>
      <c r="E19" s="280"/>
      <c r="F19" s="246" t="s">
        <v>18</v>
      </c>
      <c r="G19" s="247"/>
      <c r="H19" s="247"/>
      <c r="I19" s="247"/>
      <c r="J19" s="247"/>
      <c r="K19" s="248"/>
      <c r="L19" s="239"/>
      <c r="M19" s="240"/>
      <c r="N19" s="240"/>
      <c r="O19" s="241"/>
      <c r="P19" s="88" t="s">
        <v>145</v>
      </c>
      <c r="Q19" s="239"/>
      <c r="R19" s="242"/>
      <c r="S19" s="27" t="s">
        <v>194</v>
      </c>
      <c r="T19" s="27" t="s">
        <v>197</v>
      </c>
    </row>
    <row r="20" spans="1:20" s="27" customFormat="1" ht="14.25" thickBot="1">
      <c r="A20" s="72" t="s">
        <v>43</v>
      </c>
      <c r="B20" s="227"/>
      <c r="C20" s="228"/>
      <c r="D20" s="228"/>
      <c r="E20" s="229"/>
      <c r="F20" s="89"/>
      <c r="G20" s="90"/>
      <c r="H20" s="90"/>
      <c r="I20" s="90"/>
      <c r="J20" s="90"/>
      <c r="K20" s="90"/>
      <c r="L20" s="90"/>
      <c r="M20" s="90"/>
      <c r="N20" s="80"/>
      <c r="O20" s="80"/>
      <c r="P20" s="80"/>
      <c r="Q20" s="80"/>
      <c r="R20" s="80"/>
      <c r="T20" s="27" t="s">
        <v>122</v>
      </c>
    </row>
    <row r="21" spans="1:18" s="27" customFormat="1" ht="13.5">
      <c r="A21" s="77" t="s">
        <v>146</v>
      </c>
      <c r="B21" s="275"/>
      <c r="C21" s="276"/>
      <c r="D21" s="276"/>
      <c r="E21" s="276"/>
      <c r="F21" s="276"/>
      <c r="G21" s="276"/>
      <c r="H21" s="276"/>
      <c r="I21" s="276"/>
      <c r="J21" s="276"/>
      <c r="K21" s="276"/>
      <c r="L21" s="276"/>
      <c r="M21" s="276"/>
      <c r="N21" s="276"/>
      <c r="O21" s="276"/>
      <c r="P21" s="276"/>
      <c r="Q21" s="276"/>
      <c r="R21" s="277"/>
    </row>
    <row r="22" spans="1:20" s="27" customFormat="1" ht="14.25" thickBot="1">
      <c r="A22" s="91" t="s">
        <v>44</v>
      </c>
      <c r="B22" s="272"/>
      <c r="C22" s="273"/>
      <c r="D22" s="273"/>
      <c r="E22" s="273"/>
      <c r="F22" s="273"/>
      <c r="G22" s="273"/>
      <c r="H22" s="273"/>
      <c r="I22" s="273"/>
      <c r="J22" s="273"/>
      <c r="K22" s="273"/>
      <c r="L22" s="273"/>
      <c r="M22" s="273"/>
      <c r="N22" s="273"/>
      <c r="O22" s="273"/>
      <c r="P22" s="273"/>
      <c r="Q22" s="273"/>
      <c r="R22" s="274"/>
      <c r="S22" s="38" t="s">
        <v>194</v>
      </c>
      <c r="T22" s="27" t="s">
        <v>123</v>
      </c>
    </row>
    <row r="23" s="27" customFormat="1" ht="13.5">
      <c r="T23" s="38" t="s">
        <v>113</v>
      </c>
    </row>
    <row r="24" s="27" customFormat="1" ht="14.25" thickBot="1">
      <c r="A24" s="50" t="s">
        <v>88</v>
      </c>
    </row>
    <row r="25" spans="1:20" s="27" customFormat="1" ht="14.25" thickBot="1">
      <c r="A25" s="264" t="s">
        <v>45</v>
      </c>
      <c r="B25" s="245"/>
      <c r="C25" s="269"/>
      <c r="D25" s="270"/>
      <c r="E25" s="270"/>
      <c r="F25" s="270"/>
      <c r="G25" s="270"/>
      <c r="H25" s="270"/>
      <c r="I25" s="270"/>
      <c r="J25" s="270"/>
      <c r="K25" s="270"/>
      <c r="L25" s="270"/>
      <c r="M25" s="270"/>
      <c r="N25" s="270"/>
      <c r="O25" s="270"/>
      <c r="P25" s="270"/>
      <c r="Q25" s="270"/>
      <c r="R25" s="271"/>
      <c r="S25" s="6" t="s">
        <v>215</v>
      </c>
      <c r="T25" s="6" t="s">
        <v>225</v>
      </c>
    </row>
    <row r="26" spans="1:20" s="27" customFormat="1" ht="14.25" thickBot="1">
      <c r="A26" s="262" t="s">
        <v>46</v>
      </c>
      <c r="B26" s="263"/>
      <c r="C26" s="266"/>
      <c r="D26" s="267"/>
      <c r="E26" s="267"/>
      <c r="F26" s="267"/>
      <c r="G26" s="267"/>
      <c r="H26" s="267"/>
      <c r="I26" s="268"/>
      <c r="J26" s="19"/>
      <c r="K26" s="20"/>
      <c r="L26" s="20"/>
      <c r="M26" s="92"/>
      <c r="N26" s="92"/>
      <c r="O26" s="92"/>
      <c r="P26" s="4"/>
      <c r="Q26" s="4"/>
      <c r="R26" s="4"/>
      <c r="T26" s="12" t="s">
        <v>226</v>
      </c>
    </row>
    <row r="27" spans="1:18" s="27" customFormat="1" ht="14.25" thickBot="1">
      <c r="A27" s="262" t="s">
        <v>47</v>
      </c>
      <c r="B27" s="263"/>
      <c r="C27" s="256"/>
      <c r="D27" s="257"/>
      <c r="E27" s="257"/>
      <c r="F27" s="257"/>
      <c r="G27" s="257"/>
      <c r="H27" s="257"/>
      <c r="I27" s="257"/>
      <c r="J27" s="257"/>
      <c r="K27" s="257"/>
      <c r="L27" s="257"/>
      <c r="M27" s="257"/>
      <c r="N27" s="257"/>
      <c r="O27" s="257"/>
      <c r="P27" s="257"/>
      <c r="Q27" s="257"/>
      <c r="R27" s="258"/>
    </row>
    <row r="28" spans="1:20" s="27" customFormat="1" ht="13.5">
      <c r="A28" s="262" t="s">
        <v>48</v>
      </c>
      <c r="B28" s="263"/>
      <c r="C28" s="227"/>
      <c r="D28" s="228"/>
      <c r="E28" s="228"/>
      <c r="F28" s="228"/>
      <c r="G28" s="228"/>
      <c r="H28" s="228"/>
      <c r="I28" s="228"/>
      <c r="J28" s="228"/>
      <c r="K28" s="228"/>
      <c r="L28" s="228"/>
      <c r="M28" s="229"/>
      <c r="N28" s="21"/>
      <c r="O28" s="22"/>
      <c r="P28" s="93"/>
      <c r="Q28" s="93"/>
      <c r="R28" s="5"/>
      <c r="S28" s="27" t="s">
        <v>274</v>
      </c>
      <c r="T28" s="27" t="s">
        <v>275</v>
      </c>
    </row>
    <row r="29" spans="1:20" s="27" customFormat="1" ht="14.25" thickBot="1">
      <c r="A29" s="255" t="s">
        <v>49</v>
      </c>
      <c r="B29" s="248"/>
      <c r="C29" s="230"/>
      <c r="D29" s="231"/>
      <c r="E29" s="231"/>
      <c r="F29" s="231"/>
      <c r="G29" s="231"/>
      <c r="H29" s="231"/>
      <c r="I29" s="231"/>
      <c r="J29" s="231"/>
      <c r="K29" s="231"/>
      <c r="L29" s="231"/>
      <c r="M29" s="232"/>
      <c r="N29" s="24"/>
      <c r="O29" s="23"/>
      <c r="P29" s="94"/>
      <c r="Q29" s="94"/>
      <c r="R29" s="3"/>
      <c r="T29" s="27" t="s">
        <v>216</v>
      </c>
    </row>
    <row r="30" s="27" customFormat="1" ht="13.5">
      <c r="T30" t="s">
        <v>452</v>
      </c>
    </row>
    <row r="31" spans="1:20" s="27" customFormat="1" ht="14.25" thickBot="1">
      <c r="A31" s="27" t="s">
        <v>65</v>
      </c>
      <c r="T31" s="27" t="s">
        <v>217</v>
      </c>
    </row>
    <row r="32" spans="1:40" s="27" customFormat="1" ht="14.25" thickBot="1">
      <c r="A32" s="264" t="s">
        <v>68</v>
      </c>
      <c r="B32" s="245"/>
      <c r="C32" s="312" t="s">
        <v>21</v>
      </c>
      <c r="D32" s="312"/>
      <c r="E32" s="313"/>
      <c r="F32" s="265" t="s">
        <v>66</v>
      </c>
      <c r="G32" s="265"/>
      <c r="H32" s="314" t="s">
        <v>21</v>
      </c>
      <c r="I32" s="314"/>
      <c r="J32" s="314"/>
      <c r="K32" s="265" t="s">
        <v>67</v>
      </c>
      <c r="L32" s="265"/>
      <c r="M32" s="95"/>
      <c r="N32" s="95"/>
      <c r="O32" s="102" t="s">
        <v>21</v>
      </c>
      <c r="P32" s="96"/>
      <c r="T32" t="s">
        <v>453</v>
      </c>
      <c r="AE32" s="27" t="s">
        <v>21</v>
      </c>
      <c r="AF32" s="27" t="s">
        <v>21</v>
      </c>
      <c r="AG32" s="27" t="s">
        <v>21</v>
      </c>
      <c r="AH32" s="27" t="s">
        <v>21</v>
      </c>
      <c r="AI32" s="27" t="s">
        <v>21</v>
      </c>
      <c r="AJ32" s="27" t="s">
        <v>21</v>
      </c>
      <c r="AK32" s="27" t="s">
        <v>21</v>
      </c>
      <c r="AL32" s="27" t="s">
        <v>21</v>
      </c>
      <c r="AM32" s="27" t="s">
        <v>21</v>
      </c>
      <c r="AN32" s="27" t="s">
        <v>21</v>
      </c>
    </row>
    <row r="33" spans="1:40" s="27" customFormat="1" ht="14.25" thickBot="1">
      <c r="A33" s="262" t="s">
        <v>69</v>
      </c>
      <c r="B33" s="263"/>
      <c r="C33" s="304" t="s">
        <v>21</v>
      </c>
      <c r="D33" s="305"/>
      <c r="E33" s="305"/>
      <c r="F33" s="259" t="s">
        <v>71</v>
      </c>
      <c r="G33" s="259"/>
      <c r="H33" s="305" t="s">
        <v>21</v>
      </c>
      <c r="I33" s="305"/>
      <c r="J33" s="305"/>
      <c r="K33" s="259" t="s">
        <v>72</v>
      </c>
      <c r="L33" s="259"/>
      <c r="M33" s="97"/>
      <c r="N33" s="40"/>
      <c r="O33" s="40"/>
      <c r="P33" s="80"/>
      <c r="Q33" s="80"/>
      <c r="R33" s="80"/>
      <c r="T33" s="27" t="s">
        <v>218</v>
      </c>
      <c r="AD33" s="166"/>
      <c r="AE33" s="98" t="s">
        <v>147</v>
      </c>
      <c r="AF33" s="98" t="s">
        <v>147</v>
      </c>
      <c r="AG33" s="98" t="s">
        <v>148</v>
      </c>
      <c r="AH33" s="98" t="s">
        <v>148</v>
      </c>
      <c r="AI33" s="27" t="s">
        <v>95</v>
      </c>
      <c r="AJ33" s="27" t="s">
        <v>73</v>
      </c>
      <c r="AK33" s="27" t="s">
        <v>149</v>
      </c>
      <c r="AL33" s="27" t="s">
        <v>57</v>
      </c>
      <c r="AM33" s="98" t="s">
        <v>298</v>
      </c>
      <c r="AN33" s="98" t="s">
        <v>298</v>
      </c>
    </row>
    <row r="34" spans="1:40" s="27" customFormat="1" ht="13.5">
      <c r="A34" s="262" t="s">
        <v>70</v>
      </c>
      <c r="B34" s="263"/>
      <c r="C34" s="260" t="s">
        <v>21</v>
      </c>
      <c r="D34" s="261"/>
      <c r="E34" s="261"/>
      <c r="F34" s="261"/>
      <c r="G34" s="261"/>
      <c r="H34" s="261"/>
      <c r="I34" s="261"/>
      <c r="J34" s="261"/>
      <c r="K34" s="261"/>
      <c r="L34" s="261"/>
      <c r="M34" s="316" t="s">
        <v>80</v>
      </c>
      <c r="N34" s="316"/>
      <c r="O34" s="316"/>
      <c r="P34" s="289"/>
      <c r="Q34" s="289"/>
      <c r="R34" s="99" t="s">
        <v>150</v>
      </c>
      <c r="T34" s="27" t="s">
        <v>219</v>
      </c>
      <c r="AD34" s="166"/>
      <c r="AE34" s="98" t="s">
        <v>151</v>
      </c>
      <c r="AF34" s="98" t="s">
        <v>151</v>
      </c>
      <c r="AG34" s="98" t="s">
        <v>152</v>
      </c>
      <c r="AH34" s="98" t="s">
        <v>153</v>
      </c>
      <c r="AI34" s="27" t="s">
        <v>96</v>
      </c>
      <c r="AJ34" s="27" t="s">
        <v>74</v>
      </c>
      <c r="AK34" s="27" t="s">
        <v>154</v>
      </c>
      <c r="AL34" s="27" t="s">
        <v>81</v>
      </c>
      <c r="AM34" s="98" t="s">
        <v>299</v>
      </c>
      <c r="AN34" s="98" t="s">
        <v>299</v>
      </c>
    </row>
    <row r="35" spans="1:40" s="27" customFormat="1" ht="14.25" thickBot="1">
      <c r="A35" s="262" t="s">
        <v>75</v>
      </c>
      <c r="B35" s="263"/>
      <c r="C35" s="260" t="s">
        <v>21</v>
      </c>
      <c r="D35" s="261"/>
      <c r="E35" s="261"/>
      <c r="F35" s="261"/>
      <c r="G35" s="261"/>
      <c r="H35" s="261"/>
      <c r="I35" s="261"/>
      <c r="J35" s="261"/>
      <c r="K35" s="261"/>
      <c r="L35" s="261"/>
      <c r="M35" s="259" t="s">
        <v>79</v>
      </c>
      <c r="N35" s="259"/>
      <c r="O35" s="259"/>
      <c r="P35" s="261"/>
      <c r="Q35" s="261"/>
      <c r="R35" s="100" t="s">
        <v>155</v>
      </c>
      <c r="AD35" s="166"/>
      <c r="AE35" s="98" t="s">
        <v>156</v>
      </c>
      <c r="AF35" s="98" t="s">
        <v>156</v>
      </c>
      <c r="AG35" s="98" t="s">
        <v>157</v>
      </c>
      <c r="AH35" s="98" t="s">
        <v>158</v>
      </c>
      <c r="AI35" s="27" t="s">
        <v>97</v>
      </c>
      <c r="AJ35" s="27" t="s">
        <v>55</v>
      </c>
      <c r="AK35" s="27" t="s">
        <v>76</v>
      </c>
      <c r="AM35" s="98" t="s">
        <v>300</v>
      </c>
      <c r="AN35" s="98" t="s">
        <v>300</v>
      </c>
    </row>
    <row r="36" spans="1:40" s="27" customFormat="1" ht="14.25" thickBot="1">
      <c r="A36" s="255" t="s">
        <v>56</v>
      </c>
      <c r="B36" s="248"/>
      <c r="C36" s="315" t="s">
        <v>21</v>
      </c>
      <c r="D36" s="315"/>
      <c r="E36" s="315"/>
      <c r="F36" s="315"/>
      <c r="G36" s="246" t="s">
        <v>307</v>
      </c>
      <c r="H36" s="247"/>
      <c r="I36" s="247"/>
      <c r="J36" s="247"/>
      <c r="K36" s="247"/>
      <c r="L36" s="247"/>
      <c r="M36" s="247"/>
      <c r="N36" s="248"/>
      <c r="O36" s="103" t="s">
        <v>21</v>
      </c>
      <c r="P36" s="101" t="s">
        <v>308</v>
      </c>
      <c r="Q36" s="104" t="s">
        <v>21</v>
      </c>
      <c r="S36" s="27" t="s">
        <v>215</v>
      </c>
      <c r="T36" s="27" t="s">
        <v>227</v>
      </c>
      <c r="AD36" s="166"/>
      <c r="AE36" s="98" t="s">
        <v>159</v>
      </c>
      <c r="AF36" s="98" t="s">
        <v>159</v>
      </c>
      <c r="AG36" s="98" t="s">
        <v>160</v>
      </c>
      <c r="AH36" s="98" t="s">
        <v>161</v>
      </c>
      <c r="AI36" s="27" t="s">
        <v>98</v>
      </c>
      <c r="AJ36" s="27" t="s">
        <v>78</v>
      </c>
      <c r="AK36" s="27" t="s">
        <v>77</v>
      </c>
      <c r="AM36" s="98" t="s">
        <v>301</v>
      </c>
      <c r="AN36" s="98" t="s">
        <v>301</v>
      </c>
    </row>
    <row r="37" spans="30:40" s="27" customFormat="1" ht="13.5">
      <c r="AD37" s="166"/>
      <c r="AE37" s="98" t="s">
        <v>162</v>
      </c>
      <c r="AF37" s="98" t="s">
        <v>162</v>
      </c>
      <c r="AG37" s="98" t="s">
        <v>163</v>
      </c>
      <c r="AH37" s="98" t="s">
        <v>164</v>
      </c>
      <c r="AI37" s="27" t="s">
        <v>99</v>
      </c>
      <c r="AK37" s="27" t="s">
        <v>78</v>
      </c>
      <c r="AM37" s="98" t="s">
        <v>302</v>
      </c>
      <c r="AN37" s="98" t="s">
        <v>302</v>
      </c>
    </row>
    <row r="38" spans="1:40" s="27" customFormat="1" ht="14.25" thickBot="1">
      <c r="A38" s="27" t="s">
        <v>89</v>
      </c>
      <c r="AD38" s="166"/>
      <c r="AE38" s="98" t="s">
        <v>165</v>
      </c>
      <c r="AF38" s="98" t="s">
        <v>165</v>
      </c>
      <c r="AG38" s="98" t="s">
        <v>166</v>
      </c>
      <c r="AH38" s="98" t="s">
        <v>167</v>
      </c>
      <c r="AI38" s="27" t="s">
        <v>100</v>
      </c>
      <c r="AM38" s="98" t="s">
        <v>303</v>
      </c>
      <c r="AN38" s="98" t="s">
        <v>303</v>
      </c>
    </row>
    <row r="39" spans="1:40" s="27" customFormat="1" ht="14.25" thickBot="1">
      <c r="A39" s="250" t="s">
        <v>90</v>
      </c>
      <c r="B39" s="251"/>
      <c r="C39" s="252"/>
      <c r="D39" s="253"/>
      <c r="E39" s="253"/>
      <c r="F39" s="253"/>
      <c r="G39" s="253"/>
      <c r="H39" s="253"/>
      <c r="I39" s="253"/>
      <c r="J39" s="253"/>
      <c r="K39" s="253"/>
      <c r="L39" s="253"/>
      <c r="M39" s="253"/>
      <c r="N39" s="254"/>
      <c r="AD39" s="98"/>
      <c r="AE39" s="98" t="s">
        <v>168</v>
      </c>
      <c r="AF39" s="98" t="s">
        <v>168</v>
      </c>
      <c r="AG39" s="98" t="s">
        <v>169</v>
      </c>
      <c r="AH39" s="98" t="s">
        <v>170</v>
      </c>
      <c r="AI39" s="27" t="s">
        <v>101</v>
      </c>
      <c r="AM39" s="98" t="s">
        <v>304</v>
      </c>
      <c r="AN39" s="98" t="s">
        <v>304</v>
      </c>
    </row>
    <row r="40" spans="30:40" s="27" customFormat="1" ht="13.5">
      <c r="AD40" s="98"/>
      <c r="AE40" s="98" t="s">
        <v>171</v>
      </c>
      <c r="AF40" s="98" t="s">
        <v>171</v>
      </c>
      <c r="AG40" s="98" t="s">
        <v>172</v>
      </c>
      <c r="AH40" s="98" t="s">
        <v>173</v>
      </c>
      <c r="AM40" s="98" t="s">
        <v>305</v>
      </c>
      <c r="AN40" s="98" t="s">
        <v>305</v>
      </c>
    </row>
    <row r="41" spans="20:40" s="27" customFormat="1" ht="13.5">
      <c r="T41" s="27" t="s">
        <v>291</v>
      </c>
      <c r="AD41" s="98"/>
      <c r="AE41" s="98" t="s">
        <v>174</v>
      </c>
      <c r="AF41" s="98" t="s">
        <v>174</v>
      </c>
      <c r="AG41" s="98" t="s">
        <v>171</v>
      </c>
      <c r="AH41" s="98" t="s">
        <v>175</v>
      </c>
      <c r="AM41" s="98" t="s">
        <v>306</v>
      </c>
      <c r="AN41" s="98" t="s">
        <v>306</v>
      </c>
    </row>
    <row r="42" spans="20:37" s="27" customFormat="1" ht="13.5">
      <c r="T42" s="27" t="s">
        <v>276</v>
      </c>
      <c r="AD42" s="98"/>
      <c r="AE42" s="98" t="s">
        <v>176</v>
      </c>
      <c r="AF42" s="98" t="s">
        <v>176</v>
      </c>
      <c r="AG42" s="98" t="s">
        <v>174</v>
      </c>
      <c r="AH42" s="98" t="s">
        <v>177</v>
      </c>
      <c r="AJ42" s="98"/>
      <c r="AK42" s="98"/>
    </row>
    <row r="43" spans="20:37" s="27" customFormat="1" ht="13.5">
      <c r="T43" s="27" t="s">
        <v>278</v>
      </c>
      <c r="AD43" s="98"/>
      <c r="AE43" s="98" t="s">
        <v>178</v>
      </c>
      <c r="AF43" s="98" t="s">
        <v>178</v>
      </c>
      <c r="AG43" s="98" t="s">
        <v>176</v>
      </c>
      <c r="AH43" s="98" t="s">
        <v>179</v>
      </c>
      <c r="AJ43" s="98"/>
      <c r="AK43" s="98"/>
    </row>
    <row r="44" spans="20:37" s="27" customFormat="1" ht="13.5">
      <c r="T44" s="27" t="s">
        <v>279</v>
      </c>
      <c r="AD44" s="98"/>
      <c r="AE44" s="98" t="s">
        <v>180</v>
      </c>
      <c r="AF44" s="98" t="s">
        <v>180</v>
      </c>
      <c r="AG44" s="98" t="s">
        <v>178</v>
      </c>
      <c r="AH44" s="98" t="s">
        <v>181</v>
      </c>
      <c r="AJ44" s="98"/>
      <c r="AK44" s="98"/>
    </row>
    <row r="45" spans="20:37" s="27" customFormat="1" ht="13.5">
      <c r="T45" s="27" t="s">
        <v>280</v>
      </c>
      <c r="AD45" s="98"/>
      <c r="AF45" s="98">
        <v>13</v>
      </c>
      <c r="AG45" s="98" t="s">
        <v>180</v>
      </c>
      <c r="AH45" s="98"/>
      <c r="AJ45" s="98"/>
      <c r="AK45" s="98"/>
    </row>
    <row r="46" spans="20:37" s="27" customFormat="1" ht="13.5">
      <c r="T46" s="27" t="s">
        <v>281</v>
      </c>
      <c r="AD46" s="98"/>
      <c r="AF46" s="98">
        <v>14</v>
      </c>
      <c r="AG46" s="98" t="s">
        <v>182</v>
      </c>
      <c r="AH46" s="98"/>
      <c r="AJ46" s="98"/>
      <c r="AK46" s="98"/>
    </row>
    <row r="47" spans="20:37" s="27" customFormat="1" ht="13.5">
      <c r="T47" s="27" t="s">
        <v>282</v>
      </c>
      <c r="AF47" s="98">
        <v>15</v>
      </c>
      <c r="AG47" s="98" t="s">
        <v>183</v>
      </c>
      <c r="AH47" s="98"/>
      <c r="AJ47" s="98"/>
      <c r="AK47" s="98"/>
    </row>
    <row r="48" spans="32:37" s="27" customFormat="1" ht="13.5">
      <c r="AF48" s="98">
        <v>16</v>
      </c>
      <c r="AG48" s="98" t="s">
        <v>184</v>
      </c>
      <c r="AH48" s="98"/>
      <c r="AJ48" s="98"/>
      <c r="AK48" s="98"/>
    </row>
    <row r="49" spans="32:37" s="27" customFormat="1" ht="13.5">
      <c r="AF49" s="98">
        <v>17</v>
      </c>
      <c r="AG49" s="98" t="s">
        <v>185</v>
      </c>
      <c r="AH49" s="98"/>
      <c r="AJ49" s="98"/>
      <c r="AK49" s="98"/>
    </row>
    <row r="50" spans="20:37" s="27" customFormat="1" ht="13.5">
      <c r="T50" s="27" t="s">
        <v>283</v>
      </c>
      <c r="AF50" s="98">
        <v>18</v>
      </c>
      <c r="AG50" s="98" t="s">
        <v>186</v>
      </c>
      <c r="AH50" s="98"/>
      <c r="AJ50" s="98"/>
      <c r="AK50" s="98"/>
    </row>
    <row r="51" spans="32:37" s="27" customFormat="1" ht="13.5">
      <c r="AF51" s="98">
        <v>19</v>
      </c>
      <c r="AG51" s="98" t="s">
        <v>187</v>
      </c>
      <c r="AH51" s="98"/>
      <c r="AJ51" s="98"/>
      <c r="AK51" s="98"/>
    </row>
    <row r="52" spans="32:37" s="27" customFormat="1" ht="13.5">
      <c r="AF52" s="98">
        <v>20</v>
      </c>
      <c r="AG52" s="98" t="s">
        <v>188</v>
      </c>
      <c r="AH52" s="98"/>
      <c r="AJ52" s="98"/>
      <c r="AK52" s="98"/>
    </row>
    <row r="53" spans="32:37" s="27" customFormat="1" ht="13.5">
      <c r="AF53" s="98">
        <v>21</v>
      </c>
      <c r="AG53" s="98" t="s">
        <v>189</v>
      </c>
      <c r="AH53" s="98"/>
      <c r="AJ53" s="98"/>
      <c r="AK53" s="98"/>
    </row>
    <row r="54" spans="32:37" s="27" customFormat="1" ht="13.5">
      <c r="AF54" s="98">
        <v>22</v>
      </c>
      <c r="AG54" s="98" t="s">
        <v>190</v>
      </c>
      <c r="AH54" s="98"/>
      <c r="AJ54" s="98"/>
      <c r="AK54" s="98"/>
    </row>
    <row r="55" spans="32:37" s="27" customFormat="1" ht="13.5">
      <c r="AF55" s="98">
        <v>23</v>
      </c>
      <c r="AG55" s="98" t="s">
        <v>191</v>
      </c>
      <c r="AH55" s="98"/>
      <c r="AJ55" s="98"/>
      <c r="AK55" s="98"/>
    </row>
    <row r="56" spans="32:37" s="27" customFormat="1" ht="13.5">
      <c r="AF56" s="98">
        <v>24</v>
      </c>
      <c r="AG56" s="98" t="s">
        <v>192</v>
      </c>
      <c r="AH56" s="98"/>
      <c r="AJ56" s="98"/>
      <c r="AK56" s="98"/>
    </row>
    <row r="57" spans="32:37" s="27" customFormat="1" ht="13.5">
      <c r="AF57" s="98">
        <v>25</v>
      </c>
      <c r="AG57" s="98"/>
      <c r="AH57" s="98"/>
      <c r="AJ57" s="98"/>
      <c r="AK57" s="98"/>
    </row>
    <row r="58" spans="32:34" s="27" customFormat="1" ht="13.5">
      <c r="AF58" s="98">
        <v>26</v>
      </c>
      <c r="AG58" s="98"/>
      <c r="AH58" s="98"/>
    </row>
    <row r="59" spans="32:34" s="27" customFormat="1" ht="13.5">
      <c r="AF59" s="98">
        <v>27</v>
      </c>
      <c r="AG59" s="98"/>
      <c r="AH59" s="98"/>
    </row>
    <row r="60" spans="32:34" s="27" customFormat="1" ht="13.5">
      <c r="AF60" s="98">
        <v>28</v>
      </c>
      <c r="AG60" s="98"/>
      <c r="AH60" s="98"/>
    </row>
    <row r="61" spans="32:34" s="27" customFormat="1" ht="13.5">
      <c r="AF61" s="98">
        <v>29</v>
      </c>
      <c r="AG61" s="98"/>
      <c r="AH61" s="98"/>
    </row>
    <row r="62" spans="32:34" s="27" customFormat="1" ht="13.5">
      <c r="AF62" s="98">
        <v>30</v>
      </c>
      <c r="AG62" s="98"/>
      <c r="AH62" s="98"/>
    </row>
    <row r="63" spans="32:34" s="27" customFormat="1" ht="13.5">
      <c r="AF63" s="98">
        <v>31</v>
      </c>
      <c r="AG63" s="98"/>
      <c r="AH63" s="98"/>
    </row>
    <row r="64" s="27" customFormat="1" ht="13.5"/>
    <row r="65" s="27" customFormat="1" ht="13.5"/>
    <row r="66" s="27" customFormat="1" ht="13.5"/>
    <row r="67" s="27" customFormat="1" ht="13.5"/>
    <row r="68" s="27" customFormat="1" ht="13.5"/>
    <row r="69" s="27" customFormat="1" ht="13.5"/>
    <row r="70" s="27" customFormat="1" ht="13.5"/>
    <row r="71" s="27" customFormat="1" ht="13.5"/>
    <row r="72" s="27" customFormat="1" ht="13.5"/>
    <row r="73" s="27" customFormat="1" ht="13.5"/>
    <row r="74" s="27" customFormat="1" ht="13.5"/>
    <row r="75" s="27" customFormat="1" ht="13.5"/>
    <row r="76" s="27" customFormat="1" ht="13.5"/>
    <row r="77" s="27" customFormat="1" ht="13.5"/>
    <row r="78" s="27" customFormat="1" ht="13.5"/>
    <row r="79" s="27" customFormat="1" ht="13.5"/>
    <row r="80" s="27" customFormat="1" ht="13.5"/>
    <row r="81" s="27" customFormat="1" ht="13.5"/>
    <row r="82" s="27" customFormat="1" ht="13.5"/>
    <row r="83" s="27" customFormat="1" ht="13.5"/>
    <row r="84" s="27" customFormat="1" ht="13.5"/>
    <row r="85" s="27" customFormat="1" ht="13.5"/>
    <row r="86" s="27" customFormat="1" ht="13.5"/>
    <row r="87" s="27" customFormat="1" ht="13.5"/>
    <row r="88" s="27" customFormat="1" ht="13.5"/>
    <row r="89" s="27" customFormat="1" ht="13.5"/>
    <row r="90" s="27" customFormat="1" ht="13.5"/>
    <row r="91" s="27" customFormat="1" ht="13.5"/>
    <row r="92" s="27" customFormat="1" ht="13.5"/>
    <row r="93" s="27" customFormat="1" ht="13.5"/>
    <row r="94" s="27" customFormat="1" ht="13.5"/>
    <row r="95" s="27" customFormat="1" ht="13.5"/>
    <row r="96" s="27" customFormat="1" ht="13.5"/>
    <row r="97" s="27" customFormat="1" ht="13.5"/>
    <row r="98" s="27" customFormat="1" ht="13.5"/>
    <row r="99" s="27" customFormat="1" ht="13.5"/>
    <row r="100" s="27" customFormat="1" ht="13.5"/>
    <row r="101" s="27" customFormat="1" ht="13.5"/>
    <row r="102" s="27" customFormat="1" ht="13.5"/>
    <row r="103" s="27" customFormat="1" ht="13.5"/>
    <row r="104" s="27" customFormat="1" ht="13.5"/>
    <row r="105" s="27" customFormat="1" ht="13.5"/>
    <row r="106" s="27" customFormat="1" ht="13.5"/>
    <row r="107" s="27" customFormat="1" ht="13.5"/>
    <row r="108" s="27" customFormat="1" ht="13.5"/>
    <row r="109" s="27" customFormat="1" ht="13.5"/>
    <row r="110" s="27" customFormat="1" ht="13.5"/>
    <row r="111" s="27" customFormat="1" ht="13.5"/>
    <row r="112" s="27" customFormat="1" ht="13.5"/>
    <row r="113" s="27" customFormat="1" ht="13.5"/>
    <row r="114" s="27" customFormat="1" ht="13.5"/>
    <row r="115" s="27" customFormat="1" ht="13.5"/>
    <row r="116" s="27" customFormat="1" ht="13.5"/>
    <row r="117" s="27" customFormat="1" ht="13.5"/>
    <row r="118" s="27" customFormat="1" ht="13.5"/>
    <row r="119" s="27" customFormat="1" ht="13.5"/>
    <row r="120" s="27" customFormat="1" ht="13.5"/>
    <row r="121" s="27" customFormat="1" ht="13.5"/>
    <row r="122" s="27" customFormat="1" ht="13.5"/>
    <row r="123" s="27" customFormat="1" ht="13.5"/>
    <row r="124" s="27" customFormat="1" ht="13.5"/>
    <row r="125" s="27" customFormat="1" ht="13.5"/>
    <row r="126" s="27" customFormat="1" ht="13.5"/>
    <row r="127" s="27" customFormat="1" ht="13.5"/>
    <row r="128" s="27" customFormat="1" ht="13.5"/>
    <row r="129" s="27" customFormat="1" ht="13.5"/>
    <row r="130" s="27" customFormat="1" ht="13.5"/>
    <row r="131" s="27" customFormat="1" ht="13.5"/>
    <row r="132" s="27" customFormat="1" ht="13.5"/>
    <row r="133" s="27" customFormat="1" ht="13.5"/>
    <row r="134" s="27" customFormat="1" ht="13.5"/>
    <row r="135" s="27" customFormat="1" ht="13.5"/>
    <row r="136" s="27" customFormat="1" ht="13.5"/>
    <row r="137" s="27" customFormat="1" ht="13.5"/>
    <row r="138" s="27" customFormat="1" ht="13.5"/>
    <row r="139" s="27" customFormat="1" ht="13.5"/>
    <row r="140" s="27" customFormat="1" ht="13.5"/>
    <row r="141" s="27" customFormat="1" ht="13.5"/>
    <row r="142" s="27" customFormat="1" ht="13.5"/>
    <row r="143" s="27" customFormat="1" ht="13.5"/>
    <row r="144" s="27" customFormat="1" ht="13.5"/>
    <row r="145" s="27" customFormat="1" ht="13.5"/>
    <row r="146" s="27" customFormat="1" ht="13.5"/>
    <row r="147" s="27" customFormat="1" ht="13.5"/>
    <row r="148" s="27" customFormat="1" ht="13.5"/>
    <row r="149" s="27" customFormat="1" ht="13.5"/>
    <row r="150" s="27" customFormat="1" ht="13.5"/>
    <row r="151" s="27" customFormat="1" ht="13.5"/>
    <row r="152" s="27" customFormat="1" ht="13.5"/>
    <row r="153" s="27" customFormat="1" ht="13.5"/>
    <row r="154" s="27" customFormat="1" ht="13.5"/>
    <row r="155" s="27" customFormat="1" ht="13.5"/>
    <row r="156" s="27" customFormat="1" ht="13.5"/>
    <row r="157" s="27" customFormat="1" ht="13.5"/>
    <row r="158" s="27" customFormat="1" ht="13.5"/>
    <row r="159" s="27" customFormat="1" ht="13.5"/>
    <row r="160" s="27" customFormat="1" ht="13.5"/>
    <row r="161" s="27" customFormat="1" ht="13.5"/>
    <row r="162" s="27" customFormat="1" ht="13.5"/>
    <row r="163" s="27" customFormat="1" ht="13.5"/>
    <row r="164" s="27" customFormat="1" ht="13.5"/>
    <row r="165" s="27" customFormat="1" ht="13.5"/>
    <row r="166" s="27" customFormat="1" ht="13.5"/>
    <row r="167" s="27" customFormat="1" ht="13.5"/>
    <row r="168" s="27" customFormat="1" ht="13.5"/>
    <row r="169" s="27" customFormat="1" ht="13.5"/>
    <row r="170" s="27" customFormat="1" ht="13.5"/>
    <row r="171" s="27" customFormat="1" ht="13.5"/>
    <row r="172" s="27" customFormat="1" ht="13.5"/>
    <row r="173" s="27" customFormat="1" ht="13.5"/>
    <row r="174" s="27" customFormat="1" ht="13.5"/>
    <row r="175" s="27" customFormat="1" ht="13.5"/>
    <row r="176" s="27" customFormat="1" ht="13.5"/>
    <row r="177" s="27" customFormat="1" ht="13.5"/>
    <row r="178" s="27" customFormat="1" ht="13.5"/>
    <row r="179" s="27" customFormat="1" ht="13.5"/>
    <row r="180" s="27" customFormat="1" ht="13.5"/>
    <row r="181" s="27" customFormat="1" ht="13.5"/>
    <row r="182" s="27" customFormat="1" ht="13.5"/>
    <row r="183" s="27" customFormat="1" ht="13.5"/>
    <row r="184" s="27" customFormat="1" ht="13.5"/>
    <row r="185" s="27" customFormat="1" ht="13.5"/>
    <row r="186" s="27" customFormat="1" ht="13.5"/>
    <row r="187" s="27" customFormat="1" ht="13.5"/>
    <row r="188" s="27" customFormat="1" ht="13.5"/>
    <row r="189" s="27" customFormat="1" ht="13.5"/>
    <row r="190" s="27" customFormat="1" ht="13.5"/>
    <row r="191" s="27" customFormat="1" ht="13.5"/>
    <row r="192" s="27" customFormat="1" ht="13.5"/>
    <row r="193" s="27" customFormat="1" ht="13.5"/>
    <row r="194" s="27" customFormat="1" ht="13.5"/>
    <row r="195" s="27" customFormat="1" ht="13.5"/>
    <row r="196" s="27" customFormat="1" ht="13.5"/>
    <row r="197" s="27" customFormat="1" ht="13.5"/>
    <row r="198" s="27" customFormat="1" ht="13.5"/>
    <row r="199" s="27" customFormat="1" ht="13.5"/>
    <row r="200" s="27" customFormat="1" ht="13.5"/>
    <row r="201" s="27" customFormat="1" ht="13.5"/>
    <row r="202" s="27" customFormat="1" ht="13.5"/>
    <row r="203" s="27" customFormat="1" ht="13.5"/>
    <row r="204" s="27" customFormat="1" ht="13.5"/>
    <row r="205" s="27" customFormat="1" ht="13.5"/>
    <row r="206" s="27" customFormat="1" ht="13.5"/>
    <row r="207" s="27" customFormat="1" ht="13.5"/>
    <row r="208" s="27" customFormat="1" ht="13.5"/>
    <row r="209" s="27" customFormat="1" ht="13.5"/>
    <row r="210" s="27" customFormat="1" ht="13.5"/>
    <row r="211" s="27" customFormat="1" ht="13.5"/>
    <row r="212" s="27" customFormat="1" ht="13.5"/>
    <row r="213" s="27" customFormat="1" ht="13.5"/>
    <row r="214" s="27" customFormat="1" ht="13.5"/>
    <row r="215" s="27" customFormat="1" ht="13.5"/>
    <row r="216" s="27" customFormat="1" ht="13.5"/>
    <row r="217" s="27" customFormat="1" ht="13.5"/>
    <row r="218" s="27" customFormat="1" ht="13.5"/>
    <row r="219" s="27" customFormat="1" ht="13.5"/>
    <row r="220" s="27" customFormat="1" ht="13.5"/>
    <row r="221" s="27" customFormat="1" ht="13.5"/>
    <row r="222" s="27" customFormat="1" ht="13.5"/>
    <row r="223" s="27" customFormat="1" ht="13.5"/>
    <row r="224" s="27" customFormat="1" ht="13.5"/>
    <row r="225" s="27" customFormat="1" ht="13.5"/>
    <row r="226" s="27" customFormat="1" ht="13.5"/>
    <row r="227" s="27" customFormat="1" ht="13.5"/>
    <row r="228" s="27" customFormat="1" ht="13.5"/>
    <row r="229" s="27" customFormat="1" ht="13.5"/>
    <row r="230" s="27" customFormat="1" ht="13.5"/>
    <row r="231" s="27" customFormat="1" ht="13.5"/>
    <row r="232" s="27" customFormat="1" ht="13.5"/>
    <row r="233" s="27" customFormat="1" ht="13.5"/>
    <row r="234" s="27" customFormat="1" ht="13.5"/>
    <row r="235" s="27" customFormat="1" ht="13.5"/>
    <row r="236" s="27" customFormat="1" ht="13.5"/>
    <row r="237" s="27" customFormat="1" ht="13.5"/>
    <row r="238" s="27" customFormat="1" ht="13.5"/>
    <row r="239" s="27" customFormat="1" ht="13.5"/>
    <row r="240" s="27" customFormat="1" ht="13.5"/>
    <row r="241" s="27" customFormat="1" ht="13.5"/>
    <row r="242" s="27" customFormat="1" ht="13.5"/>
    <row r="243" s="27" customFormat="1" ht="13.5"/>
    <row r="244" s="27" customFormat="1" ht="13.5"/>
    <row r="245" s="27" customFormat="1" ht="13.5"/>
    <row r="246" s="27" customFormat="1" ht="13.5"/>
    <row r="247" s="27" customFormat="1" ht="13.5"/>
    <row r="248" s="27" customFormat="1" ht="13.5"/>
    <row r="249" s="27" customFormat="1" ht="13.5"/>
    <row r="250" s="27" customFormat="1" ht="13.5"/>
    <row r="251" s="27" customFormat="1" ht="13.5"/>
    <row r="252" s="27" customFormat="1" ht="13.5"/>
    <row r="253" s="27" customFormat="1" ht="13.5"/>
    <row r="254" s="27" customFormat="1" ht="13.5"/>
    <row r="255" s="27" customFormat="1" ht="13.5"/>
    <row r="256" s="27" customFormat="1" ht="13.5"/>
    <row r="257" s="27" customFormat="1" ht="13.5"/>
    <row r="258" s="27" customFormat="1" ht="13.5"/>
    <row r="259" s="27" customFormat="1" ht="13.5"/>
    <row r="260" s="27" customFormat="1" ht="13.5"/>
    <row r="261" s="27" customFormat="1" ht="13.5"/>
    <row r="262" s="27" customFormat="1" ht="13.5"/>
    <row r="263" s="27" customFormat="1" ht="13.5"/>
    <row r="264" s="27" customFormat="1" ht="13.5"/>
    <row r="265" s="27" customFormat="1" ht="13.5"/>
    <row r="266" s="27" customFormat="1" ht="13.5"/>
    <row r="267" s="27" customFormat="1" ht="13.5"/>
    <row r="268" s="27" customFormat="1" ht="13.5"/>
    <row r="269" s="27" customFormat="1" ht="13.5"/>
    <row r="270" s="27" customFormat="1" ht="13.5"/>
    <row r="271" s="27" customFormat="1" ht="13.5"/>
    <row r="272" s="27" customFormat="1" ht="13.5"/>
    <row r="273" s="27" customFormat="1" ht="13.5"/>
    <row r="274" s="27" customFormat="1" ht="13.5"/>
    <row r="275" s="27" customFormat="1" ht="13.5"/>
    <row r="276" s="27" customFormat="1" ht="13.5"/>
    <row r="277" s="27" customFormat="1" ht="13.5"/>
    <row r="278" s="27" customFormat="1" ht="13.5"/>
    <row r="279" s="27" customFormat="1" ht="13.5"/>
    <row r="280" s="27" customFormat="1" ht="13.5"/>
    <row r="281" s="27" customFormat="1" ht="13.5"/>
    <row r="282" s="27" customFormat="1" ht="13.5"/>
    <row r="283" s="27" customFormat="1" ht="13.5"/>
    <row r="284" s="27" customFormat="1" ht="13.5"/>
    <row r="285" s="27" customFormat="1" ht="13.5"/>
    <row r="286" s="27" customFormat="1" ht="13.5"/>
    <row r="287" s="27" customFormat="1" ht="13.5"/>
    <row r="288" s="27" customFormat="1" ht="13.5"/>
    <row r="289" s="27" customFormat="1" ht="13.5"/>
    <row r="290" s="27" customFormat="1" ht="13.5"/>
    <row r="291" s="27" customFormat="1" ht="13.5"/>
    <row r="292" s="27" customFormat="1" ht="13.5"/>
    <row r="293" s="27" customFormat="1" ht="13.5"/>
    <row r="294" s="27" customFormat="1" ht="13.5"/>
    <row r="295" s="27" customFormat="1" ht="13.5"/>
    <row r="296" s="27" customFormat="1" ht="13.5"/>
    <row r="297" s="27" customFormat="1" ht="13.5"/>
    <row r="298" s="27" customFormat="1" ht="13.5"/>
    <row r="299" s="27" customFormat="1" ht="13.5"/>
    <row r="300" s="27" customFormat="1" ht="13.5"/>
    <row r="301" s="27" customFormat="1" ht="13.5"/>
    <row r="302" s="27" customFormat="1" ht="13.5"/>
    <row r="303" s="27" customFormat="1" ht="13.5"/>
    <row r="304" s="27" customFormat="1" ht="13.5"/>
    <row r="305" s="27" customFormat="1" ht="13.5"/>
    <row r="306" s="27" customFormat="1" ht="13.5"/>
    <row r="307" s="27" customFormat="1" ht="13.5"/>
    <row r="308" s="27" customFormat="1" ht="13.5"/>
    <row r="309" s="27" customFormat="1" ht="13.5"/>
    <row r="310" s="27" customFormat="1" ht="13.5"/>
    <row r="311" s="27" customFormat="1" ht="13.5"/>
    <row r="312" s="27" customFormat="1" ht="13.5"/>
    <row r="313" s="27" customFormat="1" ht="13.5"/>
    <row r="314" s="27" customFormat="1" ht="13.5"/>
    <row r="315" s="27" customFormat="1" ht="13.5"/>
    <row r="316" s="27" customFormat="1" ht="13.5"/>
    <row r="317" s="27" customFormat="1" ht="13.5"/>
    <row r="318" s="27" customFormat="1" ht="13.5"/>
    <row r="319" s="27" customFormat="1" ht="13.5"/>
    <row r="320" s="27" customFormat="1" ht="13.5"/>
    <row r="321" s="27" customFormat="1" ht="13.5"/>
    <row r="322" s="27" customFormat="1" ht="13.5"/>
    <row r="323" s="27" customFormat="1" ht="13.5"/>
    <row r="324" s="27" customFormat="1" ht="13.5"/>
    <row r="325" s="27" customFormat="1" ht="13.5"/>
    <row r="326" s="27" customFormat="1" ht="13.5"/>
    <row r="327" s="27" customFormat="1" ht="13.5"/>
    <row r="328" s="27" customFormat="1" ht="13.5"/>
    <row r="329" s="27" customFormat="1" ht="13.5"/>
    <row r="330" s="27" customFormat="1" ht="13.5"/>
    <row r="331" s="27" customFormat="1" ht="13.5"/>
    <row r="332" s="27" customFormat="1" ht="13.5"/>
    <row r="333" s="27" customFormat="1" ht="13.5"/>
    <row r="334" s="27" customFormat="1" ht="13.5"/>
    <row r="335" s="27" customFormat="1" ht="13.5"/>
    <row r="336" s="27" customFormat="1" ht="13.5"/>
    <row r="337" s="27" customFormat="1" ht="13.5"/>
    <row r="338" s="27" customFormat="1" ht="13.5"/>
    <row r="339" s="27" customFormat="1" ht="13.5"/>
    <row r="340" s="27" customFormat="1" ht="13.5"/>
    <row r="341" s="27" customFormat="1" ht="13.5"/>
    <row r="342" s="27" customFormat="1" ht="13.5"/>
    <row r="343" s="27" customFormat="1" ht="13.5"/>
    <row r="344" s="27" customFormat="1" ht="13.5"/>
    <row r="345" s="27" customFormat="1" ht="13.5"/>
    <row r="346" s="27" customFormat="1" ht="13.5"/>
    <row r="347" s="27" customFormat="1" ht="13.5"/>
    <row r="348" s="27" customFormat="1" ht="13.5"/>
    <row r="349" s="27" customFormat="1" ht="13.5"/>
    <row r="350" s="27" customFormat="1" ht="13.5"/>
    <row r="351" s="27" customFormat="1" ht="13.5"/>
    <row r="352" s="27" customFormat="1" ht="13.5"/>
    <row r="353" s="27" customFormat="1" ht="13.5"/>
    <row r="354" s="27" customFormat="1" ht="13.5"/>
    <row r="355" s="27" customFormat="1" ht="13.5"/>
    <row r="356" s="27" customFormat="1" ht="13.5"/>
    <row r="357" s="27" customFormat="1" ht="13.5"/>
    <row r="358" s="27" customFormat="1" ht="13.5"/>
    <row r="359" s="27" customFormat="1" ht="13.5"/>
    <row r="360" s="27" customFormat="1" ht="13.5"/>
    <row r="361" s="27" customFormat="1" ht="13.5"/>
    <row r="362" s="27" customFormat="1" ht="13.5"/>
    <row r="363" s="27" customFormat="1" ht="13.5"/>
    <row r="364" s="27" customFormat="1" ht="13.5"/>
    <row r="365" s="27" customFormat="1" ht="13.5"/>
    <row r="366" s="27" customFormat="1" ht="13.5"/>
    <row r="367" s="27" customFormat="1" ht="13.5"/>
    <row r="368" s="27" customFormat="1" ht="13.5"/>
    <row r="369" s="27" customFormat="1" ht="13.5"/>
    <row r="370" s="27" customFormat="1" ht="13.5"/>
    <row r="371" s="27" customFormat="1" ht="13.5"/>
    <row r="372" s="27" customFormat="1" ht="13.5"/>
    <row r="373" s="27" customFormat="1" ht="13.5"/>
    <row r="374" s="27" customFormat="1" ht="13.5"/>
    <row r="375" s="27" customFormat="1" ht="13.5"/>
    <row r="376" s="27" customFormat="1" ht="13.5"/>
    <row r="377" s="27" customFormat="1" ht="13.5"/>
    <row r="378" s="27" customFormat="1" ht="13.5"/>
    <row r="379" s="27" customFormat="1" ht="13.5"/>
    <row r="380" s="27" customFormat="1" ht="13.5"/>
    <row r="381" s="27" customFormat="1" ht="13.5"/>
    <row r="382" s="27" customFormat="1" ht="13.5"/>
    <row r="383" s="27" customFormat="1" ht="13.5"/>
    <row r="384" s="27" customFormat="1" ht="13.5"/>
    <row r="385" s="27" customFormat="1" ht="13.5"/>
    <row r="386" s="27" customFormat="1" ht="13.5"/>
    <row r="387" s="27" customFormat="1" ht="13.5"/>
    <row r="388" s="27" customFormat="1" ht="13.5"/>
    <row r="389" s="27" customFormat="1" ht="13.5"/>
    <row r="390" s="27" customFormat="1" ht="13.5"/>
    <row r="391" s="27" customFormat="1" ht="13.5"/>
    <row r="392" s="27" customFormat="1" ht="13.5"/>
    <row r="393" s="27" customFormat="1" ht="13.5"/>
    <row r="394" s="27" customFormat="1" ht="13.5"/>
    <row r="395" s="27" customFormat="1" ht="13.5"/>
    <row r="396" s="27" customFormat="1" ht="13.5"/>
    <row r="397" s="27" customFormat="1" ht="13.5"/>
    <row r="398" s="27" customFormat="1" ht="13.5"/>
    <row r="399" s="27" customFormat="1" ht="13.5"/>
    <row r="400" s="27" customFormat="1" ht="13.5"/>
    <row r="401" s="27" customFormat="1" ht="13.5"/>
    <row r="402" s="27" customFormat="1" ht="13.5"/>
    <row r="403" s="27" customFormat="1" ht="13.5"/>
    <row r="404" s="27" customFormat="1" ht="13.5"/>
    <row r="405" s="27" customFormat="1" ht="13.5"/>
    <row r="406" s="27" customFormat="1" ht="13.5"/>
    <row r="407" s="27" customFormat="1" ht="13.5"/>
    <row r="408" s="27" customFormat="1" ht="13.5"/>
    <row r="409" s="27" customFormat="1" ht="13.5"/>
    <row r="410" s="27" customFormat="1" ht="13.5"/>
    <row r="411" s="27" customFormat="1" ht="13.5"/>
    <row r="412" s="27" customFormat="1" ht="13.5"/>
    <row r="413" s="27" customFormat="1" ht="13.5"/>
    <row r="414" s="27" customFormat="1" ht="13.5"/>
    <row r="415" s="27" customFormat="1" ht="13.5"/>
    <row r="416" s="27" customFormat="1" ht="13.5"/>
    <row r="417" s="27" customFormat="1" ht="13.5"/>
    <row r="418" s="27" customFormat="1" ht="13.5"/>
    <row r="419" s="27" customFormat="1" ht="13.5"/>
    <row r="420" s="27" customFormat="1" ht="13.5"/>
    <row r="421" s="27" customFormat="1" ht="13.5"/>
    <row r="422" s="27" customFormat="1" ht="13.5"/>
    <row r="423" s="27" customFormat="1" ht="13.5"/>
    <row r="424" s="27" customFormat="1" ht="13.5"/>
    <row r="425" s="27" customFormat="1" ht="13.5"/>
    <row r="426" s="27" customFormat="1" ht="13.5"/>
    <row r="427" s="27" customFormat="1" ht="13.5"/>
    <row r="428" s="27" customFormat="1" ht="13.5"/>
    <row r="429" s="27" customFormat="1" ht="13.5"/>
    <row r="430" s="27" customFormat="1" ht="13.5"/>
    <row r="431" s="27" customFormat="1" ht="13.5"/>
    <row r="432" s="27" customFormat="1" ht="13.5"/>
    <row r="433" s="27" customFormat="1" ht="13.5"/>
    <row r="434" s="27" customFormat="1" ht="13.5"/>
    <row r="435" s="27" customFormat="1" ht="13.5"/>
    <row r="436" s="27" customFormat="1" ht="13.5"/>
    <row r="437" s="27" customFormat="1" ht="13.5"/>
    <row r="438" s="27" customFormat="1" ht="13.5"/>
    <row r="439" s="27" customFormat="1" ht="13.5"/>
    <row r="440" s="27" customFormat="1" ht="13.5"/>
    <row r="441" s="27" customFormat="1" ht="13.5"/>
    <row r="442" s="27" customFormat="1" ht="13.5"/>
    <row r="443" s="27" customFormat="1" ht="13.5"/>
    <row r="444" s="27" customFormat="1" ht="13.5"/>
    <row r="445" s="27" customFormat="1" ht="13.5"/>
    <row r="446" s="27" customFormat="1" ht="13.5"/>
    <row r="447" s="27" customFormat="1" ht="13.5"/>
    <row r="448" s="27" customFormat="1" ht="13.5"/>
    <row r="449" s="27" customFormat="1" ht="13.5"/>
    <row r="450" s="27" customFormat="1" ht="13.5"/>
    <row r="451" s="27" customFormat="1" ht="13.5"/>
    <row r="452" s="27" customFormat="1" ht="13.5"/>
    <row r="453" s="27" customFormat="1" ht="13.5"/>
    <row r="454" s="27" customFormat="1" ht="13.5"/>
    <row r="455" s="27" customFormat="1" ht="13.5"/>
    <row r="456" s="27" customFormat="1" ht="13.5"/>
    <row r="457" s="27" customFormat="1" ht="13.5"/>
    <row r="458" s="27" customFormat="1" ht="13.5"/>
    <row r="459" s="27" customFormat="1" ht="13.5"/>
    <row r="460" s="27" customFormat="1" ht="13.5"/>
    <row r="461" s="27" customFormat="1" ht="13.5"/>
    <row r="462" s="27" customFormat="1" ht="13.5"/>
    <row r="463" s="27" customFormat="1" ht="13.5"/>
    <row r="464" s="27" customFormat="1" ht="13.5"/>
    <row r="465" s="27" customFormat="1" ht="13.5"/>
    <row r="466" s="27" customFormat="1" ht="13.5"/>
    <row r="467" s="27" customFormat="1" ht="13.5"/>
    <row r="468" s="27" customFormat="1" ht="13.5"/>
    <row r="469" s="27" customFormat="1" ht="13.5"/>
    <row r="470" s="27" customFormat="1" ht="13.5"/>
    <row r="471" s="27" customFormat="1" ht="13.5"/>
    <row r="472" s="27" customFormat="1" ht="13.5"/>
    <row r="473" s="27" customFormat="1" ht="13.5"/>
    <row r="474" s="27" customFormat="1" ht="13.5"/>
    <row r="475" s="27" customFormat="1" ht="13.5"/>
    <row r="476" s="27" customFormat="1" ht="13.5"/>
    <row r="477" s="27" customFormat="1" ht="13.5"/>
    <row r="478" s="27" customFormat="1" ht="13.5"/>
    <row r="479" s="27" customFormat="1" ht="13.5"/>
    <row r="480" s="27" customFormat="1" ht="13.5"/>
    <row r="481" s="27" customFormat="1" ht="13.5"/>
    <row r="482" s="27" customFormat="1" ht="13.5"/>
    <row r="483" s="27" customFormat="1" ht="13.5"/>
    <row r="484" s="27" customFormat="1" ht="13.5"/>
    <row r="485" s="27" customFormat="1" ht="13.5"/>
    <row r="486" s="27" customFormat="1" ht="13.5"/>
    <row r="487" s="27" customFormat="1" ht="13.5"/>
    <row r="488" s="27" customFormat="1" ht="13.5"/>
    <row r="489" s="27" customFormat="1" ht="13.5"/>
    <row r="490" s="27" customFormat="1" ht="13.5"/>
    <row r="491" s="27" customFormat="1" ht="13.5"/>
    <row r="492" s="27" customFormat="1" ht="13.5"/>
    <row r="493" s="27" customFormat="1" ht="13.5"/>
    <row r="494" s="27" customFormat="1" ht="13.5"/>
    <row r="495" s="27" customFormat="1" ht="13.5"/>
    <row r="496" s="27" customFormat="1" ht="13.5"/>
    <row r="497" s="27" customFormat="1" ht="13.5"/>
    <row r="498" s="27" customFormat="1" ht="13.5"/>
    <row r="499" s="27" customFormat="1" ht="13.5"/>
    <row r="500" s="27" customFormat="1" ht="13.5"/>
    <row r="501" s="27" customFormat="1" ht="13.5"/>
    <row r="502" s="27" customFormat="1" ht="13.5"/>
    <row r="503" s="27" customFormat="1" ht="13.5"/>
    <row r="504" s="27" customFormat="1" ht="13.5"/>
    <row r="505" s="27" customFormat="1" ht="13.5"/>
    <row r="506" s="27" customFormat="1" ht="13.5"/>
    <row r="507" s="27" customFormat="1" ht="13.5"/>
    <row r="508" s="27" customFormat="1" ht="13.5"/>
    <row r="509" s="27" customFormat="1" ht="13.5"/>
    <row r="510" s="27" customFormat="1" ht="13.5"/>
    <row r="511" s="27" customFormat="1" ht="13.5"/>
    <row r="512" s="27" customFormat="1" ht="13.5"/>
    <row r="513" s="27" customFormat="1" ht="13.5"/>
    <row r="514" s="27" customFormat="1" ht="13.5"/>
    <row r="515" s="27" customFormat="1" ht="13.5"/>
    <row r="516" s="27" customFormat="1" ht="13.5"/>
    <row r="517" s="27" customFormat="1" ht="13.5"/>
    <row r="518" s="27" customFormat="1" ht="13.5"/>
    <row r="519" s="27" customFormat="1" ht="13.5"/>
    <row r="520" s="27" customFormat="1" ht="13.5"/>
    <row r="521" s="27" customFormat="1" ht="13.5"/>
    <row r="522" s="27" customFormat="1" ht="13.5"/>
    <row r="523" s="27" customFormat="1" ht="13.5"/>
    <row r="524" s="27" customFormat="1" ht="13.5"/>
    <row r="525" s="27" customFormat="1" ht="13.5"/>
    <row r="526" s="27" customFormat="1" ht="13.5"/>
    <row r="527" s="27" customFormat="1" ht="13.5"/>
    <row r="528" s="27" customFormat="1" ht="13.5"/>
    <row r="529" s="27" customFormat="1" ht="13.5"/>
    <row r="530" s="27" customFormat="1" ht="13.5"/>
    <row r="531" s="27" customFormat="1" ht="13.5"/>
    <row r="532" s="27" customFormat="1" ht="13.5"/>
    <row r="533" s="27" customFormat="1" ht="13.5"/>
    <row r="534" s="27" customFormat="1" ht="13.5"/>
    <row r="535" s="27" customFormat="1" ht="13.5"/>
    <row r="536" s="27" customFormat="1" ht="13.5"/>
    <row r="537" s="27" customFormat="1" ht="13.5"/>
    <row r="538" s="27" customFormat="1" ht="13.5"/>
    <row r="539" s="27" customFormat="1" ht="13.5"/>
    <row r="540" s="27" customFormat="1" ht="13.5"/>
    <row r="541" s="27" customFormat="1" ht="13.5"/>
    <row r="542" s="27" customFormat="1" ht="13.5"/>
    <row r="543" s="27" customFormat="1" ht="13.5"/>
    <row r="544" s="27" customFormat="1" ht="13.5"/>
    <row r="545" s="27" customFormat="1" ht="13.5"/>
    <row r="546" s="27" customFormat="1" ht="13.5"/>
    <row r="547" s="27" customFormat="1" ht="13.5"/>
    <row r="548" s="27" customFormat="1" ht="13.5"/>
    <row r="549" s="27" customFormat="1" ht="13.5"/>
    <row r="550" s="27" customFormat="1" ht="13.5"/>
    <row r="551" s="27" customFormat="1" ht="13.5"/>
    <row r="552" s="27" customFormat="1" ht="13.5"/>
    <row r="553" s="27" customFormat="1" ht="13.5"/>
    <row r="554" s="27" customFormat="1" ht="13.5"/>
    <row r="555" s="27" customFormat="1" ht="13.5"/>
    <row r="556" s="27" customFormat="1" ht="13.5"/>
    <row r="557" s="27" customFormat="1" ht="13.5"/>
    <row r="558" s="27" customFormat="1" ht="13.5"/>
    <row r="559" s="27" customFormat="1" ht="13.5"/>
    <row r="560" s="27" customFormat="1" ht="13.5"/>
    <row r="561" s="27" customFormat="1" ht="13.5"/>
    <row r="562" s="27" customFormat="1" ht="13.5"/>
    <row r="563" s="27" customFormat="1" ht="13.5"/>
    <row r="564" s="27" customFormat="1" ht="13.5"/>
    <row r="565" s="27" customFormat="1" ht="13.5"/>
    <row r="566" s="27" customFormat="1" ht="13.5"/>
    <row r="567" s="27" customFormat="1" ht="13.5"/>
    <row r="568" s="27" customFormat="1" ht="13.5"/>
    <row r="569" s="27" customFormat="1" ht="13.5"/>
    <row r="570" s="27" customFormat="1" ht="13.5"/>
    <row r="571" s="27" customFormat="1" ht="13.5"/>
    <row r="572" s="27" customFormat="1" ht="13.5"/>
    <row r="573" s="27" customFormat="1" ht="13.5"/>
    <row r="574" s="27" customFormat="1" ht="13.5"/>
    <row r="575" s="27" customFormat="1" ht="13.5"/>
    <row r="576" s="27" customFormat="1" ht="13.5"/>
    <row r="577" s="27" customFormat="1" ht="13.5"/>
    <row r="578" s="27" customFormat="1" ht="13.5"/>
    <row r="579" s="27" customFormat="1" ht="13.5"/>
    <row r="580" s="27" customFormat="1" ht="13.5"/>
    <row r="581" s="27" customFormat="1" ht="13.5"/>
    <row r="582" s="27" customFormat="1" ht="13.5"/>
    <row r="583" s="27" customFormat="1" ht="13.5"/>
    <row r="584" s="27" customFormat="1" ht="13.5"/>
    <row r="585" s="27" customFormat="1" ht="13.5"/>
    <row r="586" s="27" customFormat="1" ht="13.5"/>
    <row r="587" s="27" customFormat="1" ht="13.5"/>
    <row r="588" s="27" customFormat="1" ht="13.5"/>
    <row r="589" s="27" customFormat="1" ht="13.5"/>
    <row r="590" s="27" customFormat="1" ht="13.5"/>
    <row r="591" s="27" customFormat="1" ht="13.5"/>
    <row r="592" s="27" customFormat="1" ht="13.5"/>
    <row r="593" s="27" customFormat="1" ht="13.5"/>
    <row r="594" s="27" customFormat="1" ht="13.5"/>
    <row r="595" s="27" customFormat="1" ht="13.5"/>
    <row r="596" s="27" customFormat="1" ht="13.5"/>
    <row r="597" s="27" customFormat="1" ht="13.5"/>
    <row r="598" s="27" customFormat="1" ht="13.5"/>
    <row r="599" s="27" customFormat="1" ht="13.5"/>
    <row r="600" s="27" customFormat="1" ht="13.5"/>
    <row r="601" s="27" customFormat="1" ht="13.5"/>
    <row r="602" s="27" customFormat="1" ht="13.5"/>
    <row r="603" s="27" customFormat="1" ht="13.5"/>
    <row r="604" s="27" customFormat="1" ht="13.5"/>
    <row r="605" s="27" customFormat="1" ht="13.5"/>
    <row r="606" s="27" customFormat="1" ht="13.5"/>
    <row r="607" s="27" customFormat="1" ht="13.5"/>
    <row r="608" s="27" customFormat="1" ht="13.5"/>
    <row r="609" s="27" customFormat="1" ht="13.5"/>
    <row r="610" s="27" customFormat="1" ht="13.5"/>
    <row r="611" s="27" customFormat="1" ht="13.5"/>
    <row r="612" s="27" customFormat="1" ht="13.5"/>
    <row r="613" s="27" customFormat="1" ht="13.5"/>
    <row r="614" s="27" customFormat="1" ht="13.5"/>
    <row r="615" s="27" customFormat="1" ht="13.5"/>
    <row r="616" s="27" customFormat="1" ht="13.5"/>
    <row r="617" s="27" customFormat="1" ht="13.5"/>
    <row r="618" s="27" customFormat="1" ht="13.5"/>
    <row r="619" s="27" customFormat="1" ht="13.5"/>
    <row r="620" s="27" customFormat="1" ht="13.5"/>
    <row r="621" s="27" customFormat="1" ht="13.5"/>
    <row r="622" s="27" customFormat="1" ht="13.5"/>
    <row r="623" s="27" customFormat="1" ht="13.5"/>
    <row r="624" s="27" customFormat="1" ht="13.5"/>
    <row r="625" s="27" customFormat="1" ht="13.5"/>
    <row r="626" s="27" customFormat="1" ht="13.5"/>
    <row r="627" s="27" customFormat="1" ht="13.5"/>
    <row r="628" s="27" customFormat="1" ht="13.5"/>
    <row r="629" s="27" customFormat="1" ht="13.5"/>
    <row r="630" s="27" customFormat="1" ht="13.5"/>
    <row r="631" s="27" customFormat="1" ht="13.5"/>
    <row r="632" s="27" customFormat="1" ht="13.5"/>
    <row r="633" s="27" customFormat="1" ht="13.5"/>
    <row r="634" s="27" customFormat="1" ht="13.5"/>
    <row r="635" s="27" customFormat="1" ht="13.5"/>
    <row r="636" s="27" customFormat="1" ht="13.5"/>
    <row r="637" s="27" customFormat="1" ht="13.5"/>
    <row r="638" s="27" customFormat="1" ht="13.5"/>
    <row r="639" s="27" customFormat="1" ht="13.5"/>
    <row r="640" s="27" customFormat="1" ht="13.5"/>
    <row r="641" s="27" customFormat="1" ht="13.5"/>
    <row r="642" s="27" customFormat="1" ht="13.5"/>
    <row r="643" s="27" customFormat="1" ht="13.5"/>
    <row r="644" s="27" customFormat="1" ht="13.5"/>
    <row r="645" s="27" customFormat="1" ht="13.5"/>
    <row r="646" s="27" customFormat="1" ht="13.5"/>
    <row r="647" s="27" customFormat="1" ht="13.5"/>
    <row r="648" s="27" customFormat="1" ht="13.5"/>
    <row r="649" s="27" customFormat="1" ht="13.5"/>
    <row r="650" s="27" customFormat="1" ht="13.5"/>
    <row r="651" s="27" customFormat="1" ht="13.5"/>
    <row r="652" s="27" customFormat="1" ht="13.5"/>
    <row r="653" s="27" customFormat="1" ht="13.5"/>
    <row r="654" s="27" customFormat="1" ht="13.5"/>
    <row r="655" s="27" customFormat="1" ht="13.5"/>
    <row r="656" s="27" customFormat="1" ht="13.5"/>
    <row r="657" s="27" customFormat="1" ht="13.5"/>
    <row r="658" s="27" customFormat="1" ht="13.5"/>
    <row r="659" s="27" customFormat="1" ht="13.5"/>
    <row r="660" s="27" customFormat="1" ht="13.5"/>
    <row r="661" s="27" customFormat="1" ht="13.5"/>
    <row r="662" s="27" customFormat="1" ht="13.5"/>
    <row r="663" s="27" customFormat="1" ht="13.5"/>
    <row r="664" s="27" customFormat="1" ht="13.5"/>
    <row r="665" s="27" customFormat="1" ht="13.5"/>
    <row r="666" s="27" customFormat="1" ht="13.5"/>
    <row r="667" s="27" customFormat="1" ht="13.5"/>
    <row r="668" s="27" customFormat="1" ht="13.5"/>
    <row r="669" s="27" customFormat="1" ht="13.5"/>
    <row r="670" s="27" customFormat="1" ht="13.5"/>
    <row r="671" s="27" customFormat="1" ht="13.5"/>
    <row r="672" s="27" customFormat="1" ht="13.5"/>
    <row r="673" s="27" customFormat="1" ht="13.5"/>
    <row r="674" s="27" customFormat="1" ht="13.5"/>
    <row r="675" s="27" customFormat="1" ht="13.5"/>
    <row r="676" s="27" customFormat="1" ht="13.5"/>
    <row r="677" s="27" customFormat="1" ht="13.5"/>
    <row r="678" s="27" customFormat="1" ht="13.5"/>
    <row r="679" s="27" customFormat="1" ht="13.5"/>
    <row r="680" s="27" customFormat="1" ht="13.5"/>
    <row r="681" s="27" customFormat="1" ht="13.5"/>
    <row r="682" s="27" customFormat="1" ht="13.5"/>
    <row r="683" s="27" customFormat="1" ht="13.5"/>
    <row r="684" s="27" customFormat="1" ht="13.5"/>
    <row r="685" s="27" customFormat="1" ht="13.5"/>
    <row r="686" s="27" customFormat="1" ht="13.5"/>
    <row r="687" s="27" customFormat="1" ht="13.5"/>
    <row r="688" s="27" customFormat="1" ht="13.5"/>
    <row r="689" s="27" customFormat="1" ht="13.5"/>
    <row r="690" s="27" customFormat="1" ht="13.5"/>
    <row r="691" s="27" customFormat="1" ht="13.5"/>
    <row r="692" s="27" customFormat="1" ht="13.5"/>
    <row r="693" s="27" customFormat="1" ht="13.5"/>
    <row r="694" s="27" customFormat="1" ht="13.5"/>
    <row r="695" s="27" customFormat="1" ht="13.5"/>
    <row r="696" s="27" customFormat="1" ht="13.5"/>
    <row r="697" s="27" customFormat="1" ht="13.5"/>
    <row r="698" s="27" customFormat="1" ht="13.5"/>
    <row r="699" s="27" customFormat="1" ht="13.5"/>
    <row r="700" s="27" customFormat="1" ht="13.5"/>
    <row r="701" s="27" customFormat="1" ht="13.5"/>
    <row r="702" s="27" customFormat="1" ht="13.5"/>
    <row r="703" s="27" customFormat="1" ht="13.5"/>
    <row r="704" s="27" customFormat="1" ht="13.5"/>
    <row r="705" s="27" customFormat="1" ht="13.5"/>
    <row r="706" s="27" customFormat="1" ht="13.5"/>
    <row r="707" s="27" customFormat="1" ht="13.5"/>
    <row r="708" s="27" customFormat="1" ht="13.5"/>
    <row r="709" s="27" customFormat="1" ht="13.5"/>
    <row r="710" s="27" customFormat="1" ht="13.5"/>
    <row r="711" s="27" customFormat="1" ht="13.5"/>
    <row r="712" s="27" customFormat="1" ht="13.5"/>
    <row r="713" s="27" customFormat="1" ht="13.5"/>
    <row r="714" s="27" customFormat="1" ht="13.5"/>
    <row r="715" s="27" customFormat="1" ht="13.5"/>
    <row r="716" s="27" customFormat="1" ht="13.5"/>
    <row r="717" s="27" customFormat="1" ht="13.5"/>
    <row r="718" s="27" customFormat="1" ht="13.5"/>
    <row r="719" s="27" customFormat="1" ht="13.5"/>
    <row r="720" s="27" customFormat="1" ht="13.5"/>
    <row r="721" s="27" customFormat="1" ht="13.5"/>
    <row r="722" s="27" customFormat="1" ht="13.5"/>
    <row r="723" s="27" customFormat="1" ht="13.5"/>
    <row r="724" s="27" customFormat="1" ht="13.5"/>
    <row r="725" s="27" customFormat="1" ht="13.5"/>
    <row r="726" s="27" customFormat="1" ht="13.5"/>
    <row r="727" s="27" customFormat="1" ht="13.5"/>
    <row r="728" s="27" customFormat="1" ht="13.5"/>
    <row r="729" s="27" customFormat="1" ht="13.5"/>
    <row r="730" s="27" customFormat="1" ht="13.5"/>
    <row r="731" s="27" customFormat="1" ht="13.5"/>
    <row r="732" s="27" customFormat="1" ht="13.5"/>
    <row r="733" s="27" customFormat="1" ht="13.5"/>
    <row r="734" s="27" customFormat="1" ht="13.5"/>
    <row r="735" s="27" customFormat="1" ht="13.5"/>
    <row r="736" s="27" customFormat="1" ht="13.5"/>
    <row r="737" s="27" customFormat="1" ht="13.5"/>
    <row r="738" s="27" customFormat="1" ht="13.5"/>
    <row r="739" s="27" customFormat="1" ht="13.5"/>
    <row r="740" s="27" customFormat="1" ht="13.5"/>
    <row r="741" s="27" customFormat="1" ht="13.5"/>
    <row r="742" s="27" customFormat="1" ht="13.5"/>
    <row r="743" s="27" customFormat="1" ht="13.5"/>
    <row r="744" s="27" customFormat="1" ht="13.5"/>
    <row r="745" s="27" customFormat="1" ht="13.5"/>
    <row r="746" s="27" customFormat="1" ht="13.5"/>
    <row r="747" s="27" customFormat="1" ht="13.5"/>
    <row r="748" s="27" customFormat="1" ht="13.5"/>
    <row r="749" s="27" customFormat="1" ht="13.5"/>
    <row r="750" s="27" customFormat="1" ht="13.5"/>
    <row r="751" s="27" customFormat="1" ht="13.5"/>
    <row r="752" s="27" customFormat="1" ht="13.5"/>
    <row r="753" s="27" customFormat="1" ht="13.5"/>
    <row r="754" s="27" customFormat="1" ht="13.5"/>
    <row r="755" s="27" customFormat="1" ht="13.5"/>
    <row r="756" s="27" customFormat="1" ht="13.5"/>
    <row r="757" s="27" customFormat="1" ht="13.5"/>
    <row r="758" s="27" customFormat="1" ht="13.5"/>
    <row r="759" s="27" customFormat="1" ht="13.5"/>
    <row r="760" s="27" customFormat="1" ht="13.5"/>
    <row r="761" s="27" customFormat="1" ht="13.5"/>
    <row r="762" s="27" customFormat="1" ht="13.5"/>
    <row r="763" s="27" customFormat="1" ht="13.5"/>
    <row r="764" s="27" customFormat="1" ht="13.5"/>
    <row r="765" s="27" customFormat="1" ht="13.5"/>
    <row r="766" s="27" customFormat="1" ht="13.5"/>
    <row r="767" s="27" customFormat="1" ht="13.5"/>
    <row r="768" s="27" customFormat="1" ht="13.5"/>
    <row r="769" s="27" customFormat="1" ht="13.5"/>
    <row r="770" s="27" customFormat="1" ht="13.5"/>
    <row r="771" s="27" customFormat="1" ht="13.5"/>
    <row r="772" s="27" customFormat="1" ht="13.5"/>
    <row r="773" s="27" customFormat="1" ht="13.5"/>
    <row r="774" s="27" customFormat="1" ht="13.5"/>
    <row r="775" s="27" customFormat="1" ht="13.5"/>
    <row r="776" s="27" customFormat="1" ht="13.5"/>
    <row r="777" s="27" customFormat="1" ht="13.5"/>
    <row r="778" s="27" customFormat="1" ht="13.5"/>
    <row r="779" s="27" customFormat="1" ht="13.5"/>
    <row r="780" s="27" customFormat="1" ht="13.5"/>
    <row r="781" s="27" customFormat="1" ht="13.5"/>
    <row r="782" s="27" customFormat="1" ht="13.5"/>
    <row r="783" s="27" customFormat="1" ht="13.5"/>
    <row r="784" s="27" customFormat="1" ht="13.5"/>
    <row r="785" s="27" customFormat="1" ht="13.5"/>
    <row r="786" s="27" customFormat="1" ht="13.5"/>
    <row r="787" s="27" customFormat="1" ht="13.5"/>
    <row r="788" s="27" customFormat="1" ht="13.5"/>
    <row r="789" s="27" customFormat="1" ht="13.5"/>
    <row r="790" s="27" customFormat="1" ht="13.5"/>
    <row r="791" s="27" customFormat="1" ht="13.5"/>
    <row r="792" s="27" customFormat="1" ht="13.5"/>
    <row r="793" s="27" customFormat="1" ht="13.5"/>
    <row r="794" s="27" customFormat="1" ht="13.5"/>
    <row r="795" s="27" customFormat="1" ht="13.5"/>
    <row r="796" s="27" customFormat="1" ht="13.5"/>
    <row r="797" s="27" customFormat="1" ht="13.5"/>
    <row r="798" s="27" customFormat="1" ht="13.5"/>
    <row r="799" s="27" customFormat="1" ht="13.5"/>
    <row r="800" s="27" customFormat="1" ht="13.5"/>
    <row r="801" s="27" customFormat="1" ht="13.5"/>
    <row r="802" s="27" customFormat="1" ht="13.5"/>
    <row r="803" s="27" customFormat="1" ht="13.5"/>
    <row r="804" s="27" customFormat="1" ht="13.5"/>
    <row r="805" s="27" customFormat="1" ht="13.5"/>
    <row r="806" s="27" customFormat="1" ht="13.5"/>
    <row r="807" s="27" customFormat="1" ht="13.5"/>
    <row r="808" s="27" customFormat="1" ht="13.5"/>
    <row r="809" s="27" customFormat="1" ht="13.5"/>
    <row r="810" s="27" customFormat="1" ht="13.5"/>
    <row r="811" s="27" customFormat="1" ht="13.5"/>
    <row r="812" s="27" customFormat="1" ht="13.5"/>
    <row r="813" s="27" customFormat="1" ht="13.5"/>
    <row r="814" s="27" customFormat="1" ht="13.5"/>
    <row r="815" s="27" customFormat="1" ht="13.5"/>
    <row r="816" s="27" customFormat="1" ht="13.5"/>
    <row r="817" s="27" customFormat="1" ht="13.5"/>
    <row r="818" s="27" customFormat="1" ht="13.5"/>
    <row r="819" s="27" customFormat="1" ht="13.5"/>
    <row r="820" s="27" customFormat="1" ht="13.5"/>
    <row r="821" s="27" customFormat="1" ht="13.5"/>
    <row r="822" s="27" customFormat="1" ht="13.5"/>
    <row r="823" s="27" customFormat="1" ht="13.5"/>
    <row r="824" s="27" customFormat="1" ht="13.5"/>
    <row r="825" s="27" customFormat="1" ht="13.5"/>
    <row r="826" s="27" customFormat="1" ht="13.5"/>
    <row r="827" s="27" customFormat="1" ht="13.5"/>
    <row r="828" s="27" customFormat="1" ht="13.5"/>
    <row r="829" s="27" customFormat="1" ht="13.5"/>
    <row r="830" s="27" customFormat="1" ht="13.5"/>
    <row r="831" s="27" customFormat="1" ht="13.5"/>
    <row r="832" s="27" customFormat="1" ht="13.5"/>
    <row r="833" s="27" customFormat="1" ht="13.5"/>
    <row r="834" s="27" customFormat="1" ht="13.5"/>
    <row r="835" s="27" customFormat="1" ht="13.5"/>
    <row r="836" s="27" customFormat="1" ht="13.5"/>
    <row r="837" s="27" customFormat="1" ht="13.5"/>
    <row r="838" s="27" customFormat="1" ht="13.5"/>
    <row r="839" s="27" customFormat="1" ht="13.5"/>
    <row r="840" s="27" customFormat="1" ht="13.5"/>
    <row r="841" s="27" customFormat="1" ht="13.5"/>
    <row r="842" s="27" customFormat="1" ht="13.5"/>
    <row r="843" s="27" customFormat="1" ht="13.5"/>
    <row r="844" s="27" customFormat="1" ht="13.5"/>
    <row r="845" s="27" customFormat="1" ht="13.5"/>
    <row r="846" s="27" customFormat="1" ht="13.5"/>
    <row r="847" s="27" customFormat="1" ht="13.5"/>
    <row r="848" s="27" customFormat="1" ht="13.5"/>
    <row r="849" s="27" customFormat="1" ht="13.5"/>
    <row r="850" s="27" customFormat="1" ht="13.5"/>
    <row r="851" s="27" customFormat="1" ht="13.5"/>
    <row r="852" s="27" customFormat="1" ht="13.5"/>
    <row r="853" s="27" customFormat="1" ht="13.5"/>
    <row r="854" s="27" customFormat="1" ht="13.5"/>
    <row r="855" s="27" customFormat="1" ht="13.5"/>
    <row r="856" s="27" customFormat="1" ht="13.5"/>
    <row r="857" s="27" customFormat="1" ht="13.5"/>
    <row r="858" s="27" customFormat="1" ht="13.5"/>
    <row r="859" s="27" customFormat="1" ht="13.5"/>
    <row r="860" s="27" customFormat="1" ht="13.5"/>
    <row r="861" s="27" customFormat="1" ht="13.5"/>
    <row r="862" s="27" customFormat="1" ht="13.5"/>
    <row r="863" s="27" customFormat="1" ht="13.5"/>
    <row r="864" s="27" customFormat="1" ht="13.5"/>
    <row r="865" s="27" customFormat="1" ht="13.5"/>
    <row r="866" s="27" customFormat="1" ht="13.5"/>
    <row r="867" s="27" customFormat="1" ht="13.5"/>
    <row r="868" s="27" customFormat="1" ht="13.5"/>
    <row r="869" s="27" customFormat="1" ht="13.5"/>
    <row r="870" s="27" customFormat="1" ht="13.5"/>
    <row r="871" s="27" customFormat="1" ht="13.5"/>
    <row r="872" s="27" customFormat="1" ht="13.5"/>
    <row r="873" s="27" customFormat="1" ht="13.5"/>
    <row r="874" s="27" customFormat="1" ht="13.5"/>
    <row r="875" s="27" customFormat="1" ht="13.5"/>
    <row r="876" s="27" customFormat="1" ht="13.5"/>
    <row r="877" s="27" customFormat="1" ht="13.5"/>
    <row r="878" s="27" customFormat="1" ht="13.5"/>
    <row r="879" s="27" customFormat="1" ht="13.5"/>
    <row r="880" s="27" customFormat="1" ht="13.5"/>
    <row r="881" s="27" customFormat="1" ht="13.5"/>
    <row r="882" s="27" customFormat="1" ht="13.5"/>
    <row r="883" s="27" customFormat="1" ht="13.5"/>
    <row r="884" s="27" customFormat="1" ht="13.5"/>
    <row r="885" s="27" customFormat="1" ht="13.5"/>
  </sheetData>
  <sheetProtection/>
  <mergeCells count="78">
    <mergeCell ref="G3:H3"/>
    <mergeCell ref="K3:L3"/>
    <mergeCell ref="I5:N5"/>
    <mergeCell ref="C7:R7"/>
    <mergeCell ref="M34:O34"/>
    <mergeCell ref="P34:Q34"/>
    <mergeCell ref="A35:B35"/>
    <mergeCell ref="A34:B34"/>
    <mergeCell ref="O8:Q8"/>
    <mergeCell ref="A1:R1"/>
    <mergeCell ref="M3:N3"/>
    <mergeCell ref="I3:J3"/>
    <mergeCell ref="E3:F3"/>
    <mergeCell ref="C3:D3"/>
    <mergeCell ref="A36:B36"/>
    <mergeCell ref="C35:L35"/>
    <mergeCell ref="M35:O35"/>
    <mergeCell ref="C36:F36"/>
    <mergeCell ref="G36:N36"/>
    <mergeCell ref="P35:Q35"/>
    <mergeCell ref="C33:E33"/>
    <mergeCell ref="F33:G33"/>
    <mergeCell ref="H33:J33"/>
    <mergeCell ref="C32:E32"/>
    <mergeCell ref="F32:G32"/>
    <mergeCell ref="H32:J32"/>
    <mergeCell ref="K8:L8"/>
    <mergeCell ref="I8:J8"/>
    <mergeCell ref="C5:H5"/>
    <mergeCell ref="C8:D8"/>
    <mergeCell ref="E8:F8"/>
    <mergeCell ref="G8:H8"/>
    <mergeCell ref="P6:R6"/>
    <mergeCell ref="C12:R12"/>
    <mergeCell ref="C13:R13"/>
    <mergeCell ref="C11:I11"/>
    <mergeCell ref="C10:E10"/>
    <mergeCell ref="L10:N10"/>
    <mergeCell ref="F10:K10"/>
    <mergeCell ref="C6:O6"/>
    <mergeCell ref="C9:M9"/>
    <mergeCell ref="M8:N8"/>
    <mergeCell ref="A5:B5"/>
    <mergeCell ref="A28:B28"/>
    <mergeCell ref="A11:B11"/>
    <mergeCell ref="A12:B12"/>
    <mergeCell ref="A13:B13"/>
    <mergeCell ref="A14:B14"/>
    <mergeCell ref="A15:B15"/>
    <mergeCell ref="A27:B27"/>
    <mergeCell ref="A25:B25"/>
    <mergeCell ref="A26:B26"/>
    <mergeCell ref="C28:M28"/>
    <mergeCell ref="C26:I26"/>
    <mergeCell ref="C25:R25"/>
    <mergeCell ref="B20:E20"/>
    <mergeCell ref="B22:R22"/>
    <mergeCell ref="B21:R21"/>
    <mergeCell ref="A39:B39"/>
    <mergeCell ref="C39:N39"/>
    <mergeCell ref="A29:B29"/>
    <mergeCell ref="C27:R27"/>
    <mergeCell ref="K33:L33"/>
    <mergeCell ref="C34:L34"/>
    <mergeCell ref="A33:B33"/>
    <mergeCell ref="C29:M29"/>
    <mergeCell ref="A32:B32"/>
    <mergeCell ref="K32:L32"/>
    <mergeCell ref="C14:M14"/>
    <mergeCell ref="C15:M15"/>
    <mergeCell ref="B18:E18"/>
    <mergeCell ref="L18:O18"/>
    <mergeCell ref="L19:O19"/>
    <mergeCell ref="Q19:R19"/>
    <mergeCell ref="F18:K18"/>
    <mergeCell ref="F19:K19"/>
    <mergeCell ref="Q18:R18"/>
    <mergeCell ref="B19:E19"/>
  </mergeCells>
  <dataValidations count="14">
    <dataValidation type="list" allowBlank="1" showInputMessage="1" showErrorMessage="1" sqref="I5:N5">
      <formula1>$AD$5:$AD$7</formula1>
    </dataValidation>
    <dataValidation type="list" allowBlank="1" showInputMessage="1" showErrorMessage="1" sqref="C32:E32">
      <formula1>$AE$32:$AE$44</formula1>
    </dataValidation>
    <dataValidation type="list" allowBlank="1" showInputMessage="1" showErrorMessage="1" sqref="H32:J32">
      <formula1>$AF$32:$AF$63</formula1>
    </dataValidation>
    <dataValidation type="list" allowBlank="1" showInputMessage="1" showErrorMessage="1" sqref="O32">
      <formula1>$AI$32:$AI$39</formula1>
    </dataValidation>
    <dataValidation type="list" allowBlank="1" showInputMessage="1" showErrorMessage="1" sqref="C33:E33">
      <formula1>$AG$32:$AG$56</formula1>
    </dataValidation>
    <dataValidation type="list" allowBlank="1" showInputMessage="1" showErrorMessage="1" sqref="H33:J33">
      <formula1>$AH$32:$AH$44</formula1>
    </dataValidation>
    <dataValidation type="list" allowBlank="1" showInputMessage="1" showErrorMessage="1" sqref="C34:L34">
      <formula1>$AJ$32:$AJ$36</formula1>
    </dataValidation>
    <dataValidation type="list" allowBlank="1" showInputMessage="1" showErrorMessage="1" sqref="C35:L35">
      <formula1>$AK$32:$AK$37</formula1>
    </dataValidation>
    <dataValidation type="list" allowBlank="1" showInputMessage="1" showErrorMessage="1" sqref="C36:F36">
      <formula1>$AL$32:$AL$34</formula1>
    </dataValidation>
    <dataValidation type="list" allowBlank="1" showInputMessage="1" showErrorMessage="1" sqref="O36">
      <formula1>$AM$32:$AM$41</formula1>
    </dataValidation>
    <dataValidation type="list" allowBlank="1" showInputMessage="1" showErrorMessage="1" sqref="Q36">
      <formula1>$AN$32:$AN$41</formula1>
    </dataValidation>
    <dataValidation allowBlank="1" showInputMessage="1" showErrorMessage="1" imeMode="halfAlpha" sqref="J26:L26 M9 F9:L10 D9:E9 C9:C11 C14 J11:L11 C28:C29 C26 N28:O29 C32:E33"/>
    <dataValidation type="list" allowBlank="1" showInputMessage="1" showErrorMessage="1" sqref="P5">
      <formula1>$AE$5:$AE$11</formula1>
    </dataValidation>
    <dataValidation type="list" allowBlank="1" showInputMessage="1" showErrorMessage="1" sqref="R5">
      <formula1>$AF$5:$AF$13</formula1>
    </dataValidation>
  </dataValidations>
  <printOptions/>
  <pageMargins left="0.7874015748031497" right="0.7874015748031497" top="0.7874015748031497" bottom="0.7874015748031497" header="0.5118110236220472" footer="0.5118110236220472"/>
  <pageSetup horizontalDpi="360" verticalDpi="36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4">
    <tabColor indexed="56"/>
  </sheetPr>
  <dimension ref="A1:CQ78"/>
  <sheetViews>
    <sheetView zoomScale="90" zoomScaleNormal="90" zoomScalePageLayoutView="0" workbookViewId="0" topLeftCell="A1">
      <selection activeCell="U4" sqref="U4:V4"/>
    </sheetView>
  </sheetViews>
  <sheetFormatPr defaultColWidth="9.00390625" defaultRowHeight="13.5"/>
  <cols>
    <col min="1" max="1" width="4.50390625" style="0" customWidth="1"/>
    <col min="2" max="2" width="5.625" style="0" customWidth="1"/>
    <col min="3" max="3" width="14.625" style="0" customWidth="1"/>
    <col min="4" max="4" width="6.625" style="0" customWidth="1"/>
    <col min="5" max="5" width="2.625" style="0" customWidth="1"/>
    <col min="6" max="8" width="8.625" style="0" customWidth="1"/>
    <col min="9" max="9" width="6.625" style="0" customWidth="1"/>
    <col min="10" max="10" width="2.625" style="0" customWidth="1"/>
    <col min="11" max="20" width="1.625" style="0" customWidth="1"/>
    <col min="21" max="21" width="8.625" style="0" customWidth="1"/>
    <col min="22" max="23" width="6.625" style="0" customWidth="1"/>
    <col min="24" max="24" width="2.25390625" style="0" customWidth="1"/>
    <col min="25" max="25" width="5.625" style="0" customWidth="1"/>
    <col min="26" max="26" width="1.75390625" style="0" customWidth="1"/>
  </cols>
  <sheetData>
    <row r="1" spans="1:95" ht="21" customHeight="1">
      <c r="A1" s="320" t="s">
        <v>26</v>
      </c>
      <c r="B1" s="320"/>
      <c r="C1" s="320"/>
      <c r="D1" s="320"/>
      <c r="E1" s="320"/>
      <c r="F1" s="320"/>
      <c r="G1" s="320"/>
      <c r="H1" s="320"/>
      <c r="I1" s="320"/>
      <c r="J1" s="320"/>
      <c r="K1" s="320"/>
      <c r="L1" s="320"/>
      <c r="M1" s="320"/>
      <c r="N1" s="320"/>
      <c r="O1" s="320"/>
      <c r="P1" s="320"/>
      <c r="Q1" s="320"/>
      <c r="R1" s="320"/>
      <c r="S1" s="320"/>
      <c r="T1" s="320"/>
      <c r="U1" s="320"/>
      <c r="V1" s="320"/>
      <c r="W1" s="155"/>
      <c r="X1" s="1"/>
      <c r="Y1" s="1"/>
      <c r="Z1" s="1"/>
      <c r="AA1" s="1"/>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row>
    <row r="2" spans="1:95" ht="14.25" thickBot="1">
      <c r="A2" s="27" t="s">
        <v>27</v>
      </c>
      <c r="B2" s="27"/>
      <c r="C2" s="27"/>
      <c r="D2" s="27"/>
      <c r="E2" s="27"/>
      <c r="F2" s="27"/>
      <c r="G2" s="27"/>
      <c r="H2" s="27"/>
      <c r="I2" s="27"/>
      <c r="J2" s="27"/>
      <c r="K2" s="27"/>
      <c r="L2" s="27"/>
      <c r="M2" s="27"/>
      <c r="N2" s="27"/>
      <c r="O2" s="27"/>
      <c r="P2" s="27"/>
      <c r="Q2" s="27"/>
      <c r="R2" s="27"/>
      <c r="S2" s="27"/>
      <c r="T2" s="27"/>
      <c r="U2" s="27"/>
      <c r="V2" s="27"/>
      <c r="W2" s="27"/>
      <c r="X2" s="27" t="s">
        <v>129</v>
      </c>
      <c r="Y2" s="336"/>
      <c r="Z2" s="337"/>
      <c r="AA2" s="27" t="s">
        <v>206</v>
      </c>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row>
    <row r="3" spans="1:95" ht="13.5">
      <c r="A3" s="372" t="s">
        <v>34</v>
      </c>
      <c r="B3" s="373"/>
      <c r="C3" s="43" t="s">
        <v>31</v>
      </c>
      <c r="D3" s="374" t="s">
        <v>130</v>
      </c>
      <c r="E3" s="375"/>
      <c r="F3" s="375"/>
      <c r="G3" s="45"/>
      <c r="H3" s="43" t="s">
        <v>17</v>
      </c>
      <c r="I3" s="46" t="s">
        <v>18</v>
      </c>
      <c r="J3" s="47"/>
      <c r="K3" s="46" t="s">
        <v>131</v>
      </c>
      <c r="L3" s="48"/>
      <c r="M3" s="48"/>
      <c r="N3" s="48"/>
      <c r="O3" s="48"/>
      <c r="P3" s="48"/>
      <c r="Q3" s="48"/>
      <c r="R3" s="48"/>
      <c r="S3" s="48"/>
      <c r="T3" s="48"/>
      <c r="U3" s="46" t="s">
        <v>132</v>
      </c>
      <c r="V3" s="49"/>
      <c r="W3" s="157" t="s">
        <v>4</v>
      </c>
      <c r="X3" s="27"/>
      <c r="Y3" s="50" t="s">
        <v>205</v>
      </c>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row>
    <row r="4" spans="1:95" ht="13.5">
      <c r="A4" s="376" t="s">
        <v>3</v>
      </c>
      <c r="B4" s="377"/>
      <c r="C4" s="51" t="str">
        <f>CONCATENATE(H4,"  ",I4)</f>
        <v>  </v>
      </c>
      <c r="D4" s="367" t="str">
        <f>CONCATENATE(K4,"    ",U4)</f>
        <v>    </v>
      </c>
      <c r="E4" s="368"/>
      <c r="F4" s="368"/>
      <c r="G4" s="369"/>
      <c r="H4" s="105"/>
      <c r="I4" s="330"/>
      <c r="J4" s="331"/>
      <c r="K4" s="340"/>
      <c r="L4" s="341"/>
      <c r="M4" s="341"/>
      <c r="N4" s="341"/>
      <c r="O4" s="341"/>
      <c r="P4" s="341"/>
      <c r="Q4" s="341"/>
      <c r="R4" s="341"/>
      <c r="S4" s="341"/>
      <c r="T4" s="342"/>
      <c r="U4" s="340"/>
      <c r="V4" s="343"/>
      <c r="W4" s="158" t="s">
        <v>21</v>
      </c>
      <c r="X4" s="27"/>
      <c r="Y4" s="338" t="s">
        <v>21</v>
      </c>
      <c r="Z4" s="339"/>
      <c r="AA4" s="27" t="s">
        <v>207</v>
      </c>
      <c r="AB4" s="27"/>
      <c r="AC4" s="27"/>
      <c r="AD4" s="27"/>
      <c r="AE4" s="27"/>
      <c r="AF4" s="27"/>
      <c r="AG4" s="27" t="str">
        <f>W4</f>
        <v>選択する</v>
      </c>
      <c r="AH4" s="27">
        <f>IF(AG4="選択する","",+AG4)</f>
      </c>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row>
    <row r="5" spans="1:95" ht="13.5">
      <c r="A5" s="378" t="s">
        <v>2</v>
      </c>
      <c r="B5" s="379"/>
      <c r="C5" s="51" t="str">
        <f>CONCATENATE(H5,"  ",I5)</f>
        <v>  </v>
      </c>
      <c r="D5" s="367" t="str">
        <f>CONCATENATE(K5,"    ",U5)</f>
        <v>    </v>
      </c>
      <c r="E5" s="368"/>
      <c r="F5" s="368"/>
      <c r="G5" s="369"/>
      <c r="H5" s="105"/>
      <c r="I5" s="330"/>
      <c r="J5" s="331"/>
      <c r="K5" s="340"/>
      <c r="L5" s="341"/>
      <c r="M5" s="341"/>
      <c r="N5" s="341"/>
      <c r="O5" s="341"/>
      <c r="P5" s="341"/>
      <c r="Q5" s="341"/>
      <c r="R5" s="341"/>
      <c r="S5" s="341"/>
      <c r="T5" s="342"/>
      <c r="U5" s="340"/>
      <c r="V5" s="343"/>
      <c r="W5" s="156" t="s">
        <v>21</v>
      </c>
      <c r="Y5" t="s">
        <v>208</v>
      </c>
      <c r="Z5" s="27"/>
      <c r="AA5" s="27"/>
      <c r="AB5" s="27"/>
      <c r="AC5" s="27"/>
      <c r="AD5" s="27"/>
      <c r="AE5" s="27"/>
      <c r="AF5" s="27"/>
      <c r="AG5" s="27" t="str">
        <f>W5</f>
        <v>選択する</v>
      </c>
      <c r="AH5" s="27">
        <f>IF(AG5="選択する","",+AG5)</f>
      </c>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row>
    <row r="6" spans="1:95" ht="14.25" thickBot="1">
      <c r="A6" s="378" t="s">
        <v>245</v>
      </c>
      <c r="B6" s="379"/>
      <c r="C6" s="51" t="str">
        <f>CONCATENATE(H6,"  ",I6)</f>
        <v>  </v>
      </c>
      <c r="D6" s="367" t="str">
        <f>CONCATENATE(K6,"    ",U6)</f>
        <v>    </v>
      </c>
      <c r="E6" s="368"/>
      <c r="F6" s="368"/>
      <c r="G6" s="369"/>
      <c r="H6" s="105"/>
      <c r="I6" s="330"/>
      <c r="J6" s="331"/>
      <c r="K6" s="332"/>
      <c r="L6" s="333"/>
      <c r="M6" s="333"/>
      <c r="N6" s="333"/>
      <c r="O6" s="333"/>
      <c r="P6" s="333"/>
      <c r="Q6" s="333"/>
      <c r="R6" s="333"/>
      <c r="S6" s="333"/>
      <c r="T6" s="334"/>
      <c r="U6" s="332"/>
      <c r="V6" s="335"/>
      <c r="W6" s="162" t="s">
        <v>21</v>
      </c>
      <c r="Z6" s="27"/>
      <c r="AA6" s="27"/>
      <c r="AB6" s="27"/>
      <c r="AC6" s="27"/>
      <c r="AD6" s="27"/>
      <c r="AE6" s="27"/>
      <c r="AF6" s="27"/>
      <c r="AG6" s="27" t="str">
        <f>W6</f>
        <v>選択する</v>
      </c>
      <c r="AH6" s="27">
        <f>IF(AG6="選択する","",+AG6)</f>
      </c>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row>
    <row r="7" spans="1:95" ht="14.25" thickBot="1">
      <c r="A7" s="380" t="s">
        <v>323</v>
      </c>
      <c r="B7" s="381"/>
      <c r="C7" s="52" t="str">
        <f>CONCATENATE(H7,"  ",I7)</f>
        <v>  </v>
      </c>
      <c r="D7" s="382" t="str">
        <f>CONCATENATE(K7,"    ",U7)</f>
        <v>    </v>
      </c>
      <c r="E7" s="383"/>
      <c r="F7" s="383"/>
      <c r="G7" s="384"/>
      <c r="H7" s="106"/>
      <c r="I7" s="272"/>
      <c r="J7" s="364"/>
      <c r="K7" s="385"/>
      <c r="L7" s="386"/>
      <c r="M7" s="386"/>
      <c r="N7" s="386"/>
      <c r="O7" s="386"/>
      <c r="P7" s="386"/>
      <c r="Q7" s="386"/>
      <c r="R7" s="386"/>
      <c r="S7" s="386"/>
      <c r="T7" s="387"/>
      <c r="U7" s="385"/>
      <c r="V7" s="401"/>
      <c r="W7" s="163"/>
      <c r="X7" s="161" t="s">
        <v>215</v>
      </c>
      <c r="Y7" s="161" t="s">
        <v>5</v>
      </c>
      <c r="AA7" s="27"/>
      <c r="AB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row>
    <row r="8" spans="1:95" ht="13.5">
      <c r="A8" s="27"/>
      <c r="B8" s="27"/>
      <c r="C8" s="27"/>
      <c r="D8" s="53"/>
      <c r="E8" s="53"/>
      <c r="F8" s="32"/>
      <c r="G8" s="32"/>
      <c r="H8" s="27"/>
      <c r="I8" s="27"/>
      <c r="J8" s="33"/>
      <c r="K8" s="27"/>
      <c r="L8" s="33"/>
      <c r="M8" s="33"/>
      <c r="N8" s="33"/>
      <c r="O8" s="33"/>
      <c r="P8" s="33"/>
      <c r="Q8" s="33"/>
      <c r="R8" s="33"/>
      <c r="S8" s="33"/>
      <c r="T8" s="33"/>
      <c r="U8" s="53"/>
      <c r="V8" s="53"/>
      <c r="W8" s="53"/>
      <c r="X8" s="161"/>
      <c r="Y8" s="161" t="s">
        <v>6</v>
      </c>
      <c r="AA8" s="27"/>
      <c r="AB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row>
    <row r="9" spans="1:95" ht="14.25" thickBot="1">
      <c r="A9" s="27" t="s">
        <v>28</v>
      </c>
      <c r="B9" s="27"/>
      <c r="C9" s="27"/>
      <c r="D9" s="53"/>
      <c r="E9" s="53"/>
      <c r="F9" s="32"/>
      <c r="G9" s="32"/>
      <c r="H9" s="27"/>
      <c r="I9" s="27"/>
      <c r="J9" s="33"/>
      <c r="K9" s="27"/>
      <c r="L9" s="33"/>
      <c r="M9" s="33"/>
      <c r="N9" s="33"/>
      <c r="O9" s="33"/>
      <c r="P9" s="33"/>
      <c r="Q9" s="33"/>
      <c r="R9" s="33"/>
      <c r="S9" s="33"/>
      <c r="T9" s="33"/>
      <c r="U9" s="53"/>
      <c r="V9" s="53"/>
      <c r="W9" s="53"/>
      <c r="X9" s="6" t="s">
        <v>215</v>
      </c>
      <c r="Y9" s="6" t="s">
        <v>317</v>
      </c>
      <c r="AA9" s="27"/>
      <c r="AB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row>
    <row r="10" spans="1:95" ht="13.5">
      <c r="A10" s="27"/>
      <c r="B10" s="54" t="s">
        <v>134</v>
      </c>
      <c r="C10" s="43" t="s">
        <v>32</v>
      </c>
      <c r="D10" s="374" t="s">
        <v>135</v>
      </c>
      <c r="E10" s="375"/>
      <c r="F10" s="375"/>
      <c r="G10" s="45"/>
      <c r="H10" s="43" t="s">
        <v>17</v>
      </c>
      <c r="I10" s="46" t="s">
        <v>18</v>
      </c>
      <c r="J10" s="47"/>
      <c r="K10" s="46" t="s">
        <v>131</v>
      </c>
      <c r="L10" s="48"/>
      <c r="M10" s="48"/>
      <c r="N10" s="48"/>
      <c r="O10" s="48"/>
      <c r="P10" s="48"/>
      <c r="Q10" s="48"/>
      <c r="R10" s="48"/>
      <c r="S10" s="48"/>
      <c r="T10" s="48"/>
      <c r="U10" s="44" t="s">
        <v>132</v>
      </c>
      <c r="V10" s="55"/>
      <c r="W10" s="159"/>
      <c r="X10" s="6"/>
      <c r="Y10" s="6" t="s">
        <v>318</v>
      </c>
      <c r="AA10" s="27"/>
      <c r="AB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row>
    <row r="11" spans="1:95" ht="13.5">
      <c r="A11" s="27"/>
      <c r="B11" s="56">
        <v>4</v>
      </c>
      <c r="C11" s="116" t="str">
        <f aca="true" t="shared" si="0" ref="C11:C25">CONCATENATE(H11,"  ",I11)</f>
        <v>  </v>
      </c>
      <c r="D11" s="398" t="str">
        <f aca="true" t="shared" si="1" ref="D11:D25">CONCATENATE(K11,"    ",U11)</f>
        <v>    </v>
      </c>
      <c r="E11" s="399"/>
      <c r="F11" s="399"/>
      <c r="G11" s="400"/>
      <c r="H11" s="107"/>
      <c r="I11" s="365"/>
      <c r="J11" s="366"/>
      <c r="K11" s="388"/>
      <c r="L11" s="389"/>
      <c r="M11" s="389"/>
      <c r="N11" s="389"/>
      <c r="O11" s="389"/>
      <c r="P11" s="389"/>
      <c r="Q11" s="389"/>
      <c r="R11" s="389"/>
      <c r="S11" s="389"/>
      <c r="T11" s="390"/>
      <c r="U11" s="388"/>
      <c r="V11" s="391"/>
      <c r="W11" s="160"/>
      <c r="X11" s="6"/>
      <c r="Y11" s="6" t="s">
        <v>319</v>
      </c>
      <c r="AA11" s="27"/>
      <c r="AB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row>
    <row r="12" spans="1:95" ht="13.5">
      <c r="A12" s="27"/>
      <c r="B12" s="57">
        <v>5</v>
      </c>
      <c r="C12" s="117" t="str">
        <f t="shared" si="0"/>
        <v>  </v>
      </c>
      <c r="D12" s="367" t="str">
        <f t="shared" si="1"/>
        <v>    </v>
      </c>
      <c r="E12" s="368"/>
      <c r="F12" s="368"/>
      <c r="G12" s="369"/>
      <c r="H12" s="105"/>
      <c r="I12" s="358"/>
      <c r="J12" s="359"/>
      <c r="K12" s="340"/>
      <c r="L12" s="341"/>
      <c r="M12" s="341"/>
      <c r="N12" s="341"/>
      <c r="O12" s="341"/>
      <c r="P12" s="341"/>
      <c r="Q12" s="341"/>
      <c r="R12" s="341"/>
      <c r="S12" s="341"/>
      <c r="T12" s="342"/>
      <c r="U12" s="340"/>
      <c r="V12" s="343"/>
      <c r="W12" s="160"/>
      <c r="X12" s="6"/>
      <c r="Y12" s="6" t="s">
        <v>320</v>
      </c>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row>
    <row r="13" spans="1:95" ht="13.5">
      <c r="A13" s="27"/>
      <c r="B13" s="57">
        <v>6</v>
      </c>
      <c r="C13" s="117" t="str">
        <f t="shared" si="0"/>
        <v>  </v>
      </c>
      <c r="D13" s="367" t="str">
        <f t="shared" si="1"/>
        <v>    </v>
      </c>
      <c r="E13" s="368"/>
      <c r="F13" s="368"/>
      <c r="G13" s="369"/>
      <c r="H13" s="105"/>
      <c r="I13" s="358"/>
      <c r="J13" s="359"/>
      <c r="K13" s="340"/>
      <c r="L13" s="341"/>
      <c r="M13" s="341"/>
      <c r="N13" s="341"/>
      <c r="O13" s="341"/>
      <c r="P13" s="341"/>
      <c r="Q13" s="341"/>
      <c r="R13" s="341"/>
      <c r="S13" s="341"/>
      <c r="T13" s="342"/>
      <c r="U13" s="340"/>
      <c r="V13" s="343"/>
      <c r="W13" s="160"/>
      <c r="X13" s="6"/>
      <c r="Y13" s="6" t="s">
        <v>321</v>
      </c>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row>
    <row r="14" spans="1:95" ht="13.5">
      <c r="A14" s="27"/>
      <c r="B14" s="57">
        <v>7</v>
      </c>
      <c r="C14" s="117" t="str">
        <f t="shared" si="0"/>
        <v>  </v>
      </c>
      <c r="D14" s="367" t="str">
        <f t="shared" si="1"/>
        <v>    </v>
      </c>
      <c r="E14" s="368"/>
      <c r="F14" s="368"/>
      <c r="G14" s="369"/>
      <c r="H14" s="105"/>
      <c r="I14" s="358"/>
      <c r="J14" s="359"/>
      <c r="K14" s="340"/>
      <c r="L14" s="341"/>
      <c r="M14" s="341"/>
      <c r="N14" s="341"/>
      <c r="O14" s="341"/>
      <c r="P14" s="341"/>
      <c r="Q14" s="341"/>
      <c r="R14" s="341"/>
      <c r="S14" s="341"/>
      <c r="T14" s="342"/>
      <c r="U14" s="340"/>
      <c r="V14" s="343"/>
      <c r="W14" s="160"/>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row>
    <row r="15" spans="1:95" ht="13.5">
      <c r="A15" s="27"/>
      <c r="B15" s="57">
        <v>8</v>
      </c>
      <c r="C15" s="117" t="str">
        <f t="shared" si="0"/>
        <v>  </v>
      </c>
      <c r="D15" s="367" t="str">
        <f t="shared" si="1"/>
        <v>    </v>
      </c>
      <c r="E15" s="368"/>
      <c r="F15" s="368"/>
      <c r="G15" s="369"/>
      <c r="H15" s="105"/>
      <c r="I15" s="358"/>
      <c r="J15" s="359"/>
      <c r="K15" s="340"/>
      <c r="L15" s="341"/>
      <c r="M15" s="341"/>
      <c r="N15" s="341"/>
      <c r="O15" s="341"/>
      <c r="P15" s="341"/>
      <c r="Q15" s="341"/>
      <c r="R15" s="341"/>
      <c r="S15" s="341"/>
      <c r="T15" s="342"/>
      <c r="U15" s="340"/>
      <c r="V15" s="343"/>
      <c r="W15" s="160"/>
      <c r="X15" s="27" t="s">
        <v>133</v>
      </c>
      <c r="Y15" s="27" t="s">
        <v>209</v>
      </c>
      <c r="Z15" s="27"/>
      <c r="AA15" s="6"/>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row>
    <row r="16" spans="1:95" ht="13.5">
      <c r="A16" s="27"/>
      <c r="B16" s="57">
        <v>9</v>
      </c>
      <c r="C16" s="117" t="str">
        <f t="shared" si="0"/>
        <v>  </v>
      </c>
      <c r="D16" s="367" t="str">
        <f t="shared" si="1"/>
        <v>    </v>
      </c>
      <c r="E16" s="368"/>
      <c r="F16" s="368"/>
      <c r="G16" s="369"/>
      <c r="H16" s="105"/>
      <c r="I16" s="358"/>
      <c r="J16" s="359"/>
      <c r="K16" s="340"/>
      <c r="L16" s="341"/>
      <c r="M16" s="341"/>
      <c r="N16" s="341"/>
      <c r="O16" s="341"/>
      <c r="P16" s="341"/>
      <c r="Q16" s="341"/>
      <c r="R16" s="341"/>
      <c r="S16" s="341"/>
      <c r="T16" s="342"/>
      <c r="U16" s="340"/>
      <c r="V16" s="343"/>
      <c r="W16" s="160"/>
      <c r="X16" s="27"/>
      <c r="Y16" s="27" t="s">
        <v>210</v>
      </c>
      <c r="Z16" s="27"/>
      <c r="AA16" s="6"/>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row>
    <row r="17" spans="1:95" ht="13.5">
      <c r="A17" s="27"/>
      <c r="B17" s="57">
        <v>10</v>
      </c>
      <c r="C17" s="117" t="str">
        <f t="shared" si="0"/>
        <v>  </v>
      </c>
      <c r="D17" s="367" t="str">
        <f t="shared" si="1"/>
        <v>    </v>
      </c>
      <c r="E17" s="368"/>
      <c r="F17" s="368"/>
      <c r="G17" s="369"/>
      <c r="H17" s="105"/>
      <c r="I17" s="358"/>
      <c r="J17" s="359"/>
      <c r="K17" s="340"/>
      <c r="L17" s="341"/>
      <c r="M17" s="341"/>
      <c r="N17" s="341"/>
      <c r="O17" s="341"/>
      <c r="P17" s="341"/>
      <c r="Q17" s="341"/>
      <c r="R17" s="341"/>
      <c r="S17" s="341"/>
      <c r="T17" s="342"/>
      <c r="U17" s="340"/>
      <c r="V17" s="343"/>
      <c r="W17" s="160"/>
      <c r="X17" s="27"/>
      <c r="Y17" s="27" t="s">
        <v>211</v>
      </c>
      <c r="Z17" s="27"/>
      <c r="AA17" s="6"/>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row>
    <row r="18" spans="1:95" ht="13.5">
      <c r="A18" s="27"/>
      <c r="B18" s="57">
        <v>11</v>
      </c>
      <c r="C18" s="117" t="str">
        <f t="shared" si="0"/>
        <v>  </v>
      </c>
      <c r="D18" s="367" t="str">
        <f t="shared" si="1"/>
        <v>    </v>
      </c>
      <c r="E18" s="368"/>
      <c r="F18" s="368"/>
      <c r="G18" s="369"/>
      <c r="H18" s="105"/>
      <c r="I18" s="358"/>
      <c r="J18" s="359"/>
      <c r="K18" s="340"/>
      <c r="L18" s="341"/>
      <c r="M18" s="341"/>
      <c r="N18" s="341"/>
      <c r="O18" s="341"/>
      <c r="P18" s="341"/>
      <c r="Q18" s="341"/>
      <c r="R18" s="341"/>
      <c r="S18" s="341"/>
      <c r="T18" s="342"/>
      <c r="U18" s="340"/>
      <c r="V18" s="343"/>
      <c r="W18" s="160"/>
      <c r="X18" s="27"/>
      <c r="Y18" s="27" t="s">
        <v>212</v>
      </c>
      <c r="Z18" s="27"/>
      <c r="AA18" s="6"/>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row>
    <row r="19" spans="1:95" ht="13.5">
      <c r="A19" s="27"/>
      <c r="B19" s="57">
        <v>12</v>
      </c>
      <c r="C19" s="117" t="str">
        <f t="shared" si="0"/>
        <v>  </v>
      </c>
      <c r="D19" s="367" t="str">
        <f t="shared" si="1"/>
        <v>    </v>
      </c>
      <c r="E19" s="368"/>
      <c r="F19" s="368"/>
      <c r="G19" s="369"/>
      <c r="H19" s="105"/>
      <c r="I19" s="358"/>
      <c r="J19" s="359"/>
      <c r="K19" s="340"/>
      <c r="L19" s="341"/>
      <c r="M19" s="341"/>
      <c r="N19" s="341"/>
      <c r="O19" s="341"/>
      <c r="P19" s="341"/>
      <c r="Q19" s="341"/>
      <c r="R19" s="341"/>
      <c r="S19" s="341"/>
      <c r="T19" s="342"/>
      <c r="U19" s="340"/>
      <c r="V19" s="343"/>
      <c r="W19" s="160"/>
      <c r="X19" s="27"/>
      <c r="Y19" s="120"/>
      <c r="Z19" s="27"/>
      <c r="AA19" s="6"/>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row>
    <row r="20" spans="1:95" ht="13.5">
      <c r="A20" s="27"/>
      <c r="B20" s="57">
        <v>13</v>
      </c>
      <c r="C20" s="117" t="str">
        <f t="shared" si="0"/>
        <v>  </v>
      </c>
      <c r="D20" s="367" t="str">
        <f t="shared" si="1"/>
        <v>    </v>
      </c>
      <c r="E20" s="368"/>
      <c r="F20" s="368"/>
      <c r="G20" s="369"/>
      <c r="H20" s="105"/>
      <c r="I20" s="358"/>
      <c r="J20" s="359"/>
      <c r="K20" s="340"/>
      <c r="L20" s="341"/>
      <c r="M20" s="341"/>
      <c r="N20" s="341"/>
      <c r="O20" s="341"/>
      <c r="P20" s="341"/>
      <c r="Q20" s="341"/>
      <c r="R20" s="341"/>
      <c r="S20" s="341"/>
      <c r="T20" s="342"/>
      <c r="U20" s="340"/>
      <c r="V20" s="343"/>
      <c r="W20" s="160"/>
      <c r="X20" s="27"/>
      <c r="Y20" s="27" t="s">
        <v>213</v>
      </c>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row>
    <row r="21" spans="1:95" ht="13.5">
      <c r="A21" s="27"/>
      <c r="B21" s="57">
        <v>14</v>
      </c>
      <c r="C21" s="117" t="str">
        <f t="shared" si="0"/>
        <v>  </v>
      </c>
      <c r="D21" s="367" t="str">
        <f t="shared" si="1"/>
        <v>    </v>
      </c>
      <c r="E21" s="368"/>
      <c r="F21" s="368"/>
      <c r="G21" s="369"/>
      <c r="H21" s="105"/>
      <c r="I21" s="358"/>
      <c r="J21" s="359"/>
      <c r="K21" s="340"/>
      <c r="L21" s="341"/>
      <c r="M21" s="341"/>
      <c r="N21" s="341"/>
      <c r="O21" s="341"/>
      <c r="P21" s="341"/>
      <c r="Q21" s="341"/>
      <c r="R21" s="341"/>
      <c r="S21" s="341"/>
      <c r="T21" s="342"/>
      <c r="U21" s="340"/>
      <c r="V21" s="343"/>
      <c r="W21" s="160"/>
      <c r="X21" s="27"/>
      <c r="Y21" s="27" t="s">
        <v>214</v>
      </c>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row>
    <row r="22" spans="1:95" ht="13.5">
      <c r="A22" s="27"/>
      <c r="B22" s="57">
        <v>15</v>
      </c>
      <c r="C22" s="117" t="str">
        <f t="shared" si="0"/>
        <v>  </v>
      </c>
      <c r="D22" s="367" t="str">
        <f t="shared" si="1"/>
        <v>    </v>
      </c>
      <c r="E22" s="368"/>
      <c r="F22" s="368"/>
      <c r="G22" s="369"/>
      <c r="H22" s="105"/>
      <c r="I22" s="358"/>
      <c r="J22" s="359"/>
      <c r="K22" s="340"/>
      <c r="L22" s="341"/>
      <c r="M22" s="341"/>
      <c r="N22" s="341"/>
      <c r="O22" s="341"/>
      <c r="P22" s="341"/>
      <c r="Q22" s="341"/>
      <c r="R22" s="341"/>
      <c r="S22" s="341"/>
      <c r="T22" s="342"/>
      <c r="U22" s="340"/>
      <c r="V22" s="343"/>
      <c r="W22" s="160"/>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row>
    <row r="23" spans="1:95" ht="13.5">
      <c r="A23" s="27"/>
      <c r="B23" s="57">
        <v>16</v>
      </c>
      <c r="C23" s="117" t="str">
        <f t="shared" si="0"/>
        <v>  </v>
      </c>
      <c r="D23" s="367" t="str">
        <f t="shared" si="1"/>
        <v>    </v>
      </c>
      <c r="E23" s="368"/>
      <c r="F23" s="368"/>
      <c r="G23" s="369"/>
      <c r="H23" s="105"/>
      <c r="I23" s="358"/>
      <c r="J23" s="359"/>
      <c r="K23" s="340"/>
      <c r="L23" s="341"/>
      <c r="M23" s="341"/>
      <c r="N23" s="341"/>
      <c r="O23" s="341"/>
      <c r="P23" s="341"/>
      <c r="Q23" s="341"/>
      <c r="R23" s="341"/>
      <c r="S23" s="341"/>
      <c r="T23" s="342"/>
      <c r="U23" s="340"/>
      <c r="V23" s="343"/>
      <c r="W23" s="160"/>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row>
    <row r="24" spans="1:95" ht="13.5">
      <c r="A24" s="27"/>
      <c r="B24" s="58">
        <v>17</v>
      </c>
      <c r="C24" s="118" t="str">
        <f t="shared" si="0"/>
        <v>  </v>
      </c>
      <c r="D24" s="367" t="str">
        <f t="shared" si="1"/>
        <v>    </v>
      </c>
      <c r="E24" s="368"/>
      <c r="F24" s="368"/>
      <c r="G24" s="369"/>
      <c r="H24" s="108"/>
      <c r="I24" s="358"/>
      <c r="J24" s="359"/>
      <c r="K24" s="340"/>
      <c r="L24" s="341"/>
      <c r="M24" s="341"/>
      <c r="N24" s="341"/>
      <c r="O24" s="341"/>
      <c r="P24" s="341"/>
      <c r="Q24" s="341"/>
      <c r="R24" s="341"/>
      <c r="S24" s="341"/>
      <c r="T24" s="342"/>
      <c r="U24" s="340"/>
      <c r="V24" s="343"/>
      <c r="W24" s="160"/>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row>
    <row r="25" spans="1:95" ht="14.25" thickBot="1">
      <c r="A25" s="27"/>
      <c r="B25" s="59">
        <v>18</v>
      </c>
      <c r="C25" s="60" t="str">
        <f t="shared" si="0"/>
        <v>  </v>
      </c>
      <c r="D25" s="395" t="str">
        <f t="shared" si="1"/>
        <v>    </v>
      </c>
      <c r="E25" s="396"/>
      <c r="F25" s="396"/>
      <c r="G25" s="397"/>
      <c r="H25" s="106"/>
      <c r="I25" s="360"/>
      <c r="J25" s="361"/>
      <c r="K25" s="370"/>
      <c r="L25" s="371"/>
      <c r="M25" s="371"/>
      <c r="N25" s="371"/>
      <c r="O25" s="371"/>
      <c r="P25" s="371"/>
      <c r="Q25" s="371"/>
      <c r="R25" s="371"/>
      <c r="S25" s="371"/>
      <c r="T25" s="394"/>
      <c r="U25" s="392"/>
      <c r="V25" s="393"/>
      <c r="W25" s="160"/>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row>
    <row r="26" spans="1:95" ht="14.25" thickBot="1">
      <c r="A26" s="27"/>
      <c r="B26" s="27"/>
      <c r="C26" s="27"/>
      <c r="D26" s="27"/>
      <c r="E26" s="27"/>
      <c r="F26" s="27"/>
      <c r="G26" s="27"/>
      <c r="H26" s="27"/>
      <c r="I26" s="27"/>
      <c r="J26" s="33"/>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row>
    <row r="27" spans="1:95" ht="13.5">
      <c r="A27" s="27"/>
      <c r="B27" s="54" t="s">
        <v>136</v>
      </c>
      <c r="C27" s="43" t="s">
        <v>32</v>
      </c>
      <c r="D27" s="46" t="s">
        <v>29</v>
      </c>
      <c r="E27" s="47"/>
      <c r="F27" s="43" t="s">
        <v>30</v>
      </c>
      <c r="G27" s="43" t="s">
        <v>33</v>
      </c>
      <c r="H27" s="353" t="s">
        <v>50</v>
      </c>
      <c r="I27" s="354"/>
      <c r="J27" s="61"/>
      <c r="K27" s="353" t="s">
        <v>105</v>
      </c>
      <c r="L27" s="354"/>
      <c r="M27" s="354"/>
      <c r="N27" s="354"/>
      <c r="O27" s="354"/>
      <c r="P27" s="354"/>
      <c r="Q27" s="354"/>
      <c r="R27" s="354"/>
      <c r="S27" s="354"/>
      <c r="T27" s="355"/>
      <c r="U27" s="62" t="s">
        <v>137</v>
      </c>
      <c r="V27" s="63"/>
      <c r="W27" s="63"/>
      <c r="X27" s="27"/>
      <c r="Y27" s="27"/>
      <c r="Z27" s="27"/>
      <c r="AA27" s="27"/>
      <c r="AB27" s="27"/>
      <c r="AC27" s="27"/>
      <c r="AD27" s="27"/>
      <c r="AE27" s="27"/>
      <c r="AF27" s="27" t="s">
        <v>21</v>
      </c>
      <c r="AG27" s="27" t="s">
        <v>21</v>
      </c>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row>
    <row r="28" spans="1:95" ht="13.5">
      <c r="A28" s="27"/>
      <c r="B28" s="56">
        <v>4</v>
      </c>
      <c r="C28" s="116" t="str">
        <f>C11</f>
        <v>  </v>
      </c>
      <c r="D28" s="109"/>
      <c r="E28" s="64" t="s">
        <v>52</v>
      </c>
      <c r="F28" s="107"/>
      <c r="G28" s="107"/>
      <c r="H28" s="362"/>
      <c r="I28" s="363"/>
      <c r="J28" s="65" t="s">
        <v>51</v>
      </c>
      <c r="K28" s="350"/>
      <c r="L28" s="351"/>
      <c r="M28" s="351"/>
      <c r="N28" s="351"/>
      <c r="O28" s="351"/>
      <c r="P28" s="351"/>
      <c r="Q28" s="351"/>
      <c r="R28" s="351"/>
      <c r="S28" s="351"/>
      <c r="T28" s="352"/>
      <c r="U28" s="113" t="s">
        <v>21</v>
      </c>
      <c r="V28" s="33"/>
      <c r="W28" s="33"/>
      <c r="X28" s="27" t="s">
        <v>194</v>
      </c>
      <c r="Y28" s="27" t="s">
        <v>202</v>
      </c>
      <c r="Z28" s="27"/>
      <c r="AA28" s="27"/>
      <c r="AB28" s="27"/>
      <c r="AC28" s="27"/>
      <c r="AD28" s="27"/>
      <c r="AE28" s="27"/>
      <c r="AF28" s="27" t="s">
        <v>138</v>
      </c>
      <c r="AG28" s="27" t="s">
        <v>7</v>
      </c>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row>
    <row r="29" spans="1:95" ht="13.5">
      <c r="A29" s="27"/>
      <c r="B29" s="57">
        <v>5</v>
      </c>
      <c r="C29" s="117" t="str">
        <f aca="true" t="shared" si="2" ref="C29:C42">C12</f>
        <v>  </v>
      </c>
      <c r="D29" s="110"/>
      <c r="E29" s="66" t="s">
        <v>52</v>
      </c>
      <c r="F29" s="105"/>
      <c r="G29" s="105"/>
      <c r="H29" s="356"/>
      <c r="I29" s="357"/>
      <c r="J29" s="66" t="s">
        <v>51</v>
      </c>
      <c r="K29" s="344"/>
      <c r="L29" s="345"/>
      <c r="M29" s="345"/>
      <c r="N29" s="345"/>
      <c r="O29" s="345"/>
      <c r="P29" s="345"/>
      <c r="Q29" s="345"/>
      <c r="R29" s="345"/>
      <c r="S29" s="345"/>
      <c r="T29" s="346"/>
      <c r="U29" s="114" t="s">
        <v>21</v>
      </c>
      <c r="V29" s="33"/>
      <c r="W29" s="33"/>
      <c r="Y29" t="s">
        <v>203</v>
      </c>
      <c r="AB29" s="27"/>
      <c r="AC29" s="27"/>
      <c r="AD29" s="27"/>
      <c r="AE29" s="27"/>
      <c r="AF29" s="27" t="s">
        <v>139</v>
      </c>
      <c r="AG29" s="27" t="s">
        <v>8</v>
      </c>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row>
    <row r="30" spans="1:95" ht="13.5">
      <c r="A30" s="27"/>
      <c r="B30" s="57">
        <v>6</v>
      </c>
      <c r="C30" s="117" t="str">
        <f t="shared" si="2"/>
        <v>  </v>
      </c>
      <c r="D30" s="110"/>
      <c r="E30" s="66" t="s">
        <v>52</v>
      </c>
      <c r="F30" s="105"/>
      <c r="G30" s="105"/>
      <c r="H30" s="356"/>
      <c r="I30" s="357"/>
      <c r="J30" s="66" t="s">
        <v>51</v>
      </c>
      <c r="K30" s="344"/>
      <c r="L30" s="345"/>
      <c r="M30" s="345"/>
      <c r="N30" s="345"/>
      <c r="O30" s="345"/>
      <c r="P30" s="345"/>
      <c r="Q30" s="345"/>
      <c r="R30" s="345"/>
      <c r="S30" s="345"/>
      <c r="T30" s="346"/>
      <c r="U30" s="114" t="s">
        <v>21</v>
      </c>
      <c r="V30" s="33"/>
      <c r="W30" s="33"/>
      <c r="Y30" s="27" t="s">
        <v>204</v>
      </c>
      <c r="Z30" s="27"/>
      <c r="AA30" s="27"/>
      <c r="AB30" s="27"/>
      <c r="AC30" s="27"/>
      <c r="AD30" s="27"/>
      <c r="AE30" s="27"/>
      <c r="AF30" s="27" t="s">
        <v>140</v>
      </c>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row>
    <row r="31" spans="1:95" ht="13.5">
      <c r="A31" s="27"/>
      <c r="B31" s="57">
        <v>7</v>
      </c>
      <c r="C31" s="117" t="str">
        <f t="shared" si="2"/>
        <v>  </v>
      </c>
      <c r="D31" s="110"/>
      <c r="E31" s="66" t="s">
        <v>52</v>
      </c>
      <c r="F31" s="105"/>
      <c r="G31" s="105"/>
      <c r="H31" s="356"/>
      <c r="I31" s="357"/>
      <c r="J31" s="66" t="s">
        <v>51</v>
      </c>
      <c r="K31" s="344"/>
      <c r="L31" s="345"/>
      <c r="M31" s="345"/>
      <c r="N31" s="345"/>
      <c r="O31" s="345"/>
      <c r="P31" s="345"/>
      <c r="Q31" s="345"/>
      <c r="R31" s="345"/>
      <c r="S31" s="345"/>
      <c r="T31" s="346"/>
      <c r="U31" s="114" t="s">
        <v>21</v>
      </c>
      <c r="V31" s="33"/>
      <c r="W31" s="33"/>
      <c r="Y31" s="27" t="s">
        <v>229</v>
      </c>
      <c r="Z31" s="27"/>
      <c r="AA31" s="27"/>
      <c r="AB31" s="27"/>
      <c r="AC31" s="27"/>
      <c r="AD31" s="27"/>
      <c r="AE31" s="27"/>
      <c r="AF31" s="27" t="s">
        <v>141</v>
      </c>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row>
    <row r="32" spans="1:95" ht="13.5">
      <c r="A32" s="27"/>
      <c r="B32" s="57">
        <v>8</v>
      </c>
      <c r="C32" s="117" t="str">
        <f t="shared" si="2"/>
        <v>  </v>
      </c>
      <c r="D32" s="110"/>
      <c r="E32" s="66" t="s">
        <v>52</v>
      </c>
      <c r="F32" s="105"/>
      <c r="G32" s="105"/>
      <c r="H32" s="356"/>
      <c r="I32" s="357"/>
      <c r="J32" s="66" t="s">
        <v>51</v>
      </c>
      <c r="K32" s="344"/>
      <c r="L32" s="345"/>
      <c r="M32" s="345"/>
      <c r="N32" s="345"/>
      <c r="O32" s="345"/>
      <c r="P32" s="345"/>
      <c r="Q32" s="345"/>
      <c r="R32" s="345"/>
      <c r="S32" s="345"/>
      <c r="T32" s="346"/>
      <c r="U32" s="114" t="s">
        <v>21</v>
      </c>
      <c r="V32" s="33"/>
      <c r="W32" s="33"/>
      <c r="X32" s="27"/>
      <c r="Y32" s="27" t="s">
        <v>228</v>
      </c>
      <c r="Z32" s="27"/>
      <c r="AA32" s="27"/>
      <c r="AB32" s="27"/>
      <c r="AC32" s="27"/>
      <c r="AD32" s="27"/>
      <c r="AE32" s="27"/>
      <c r="AF32" s="27" t="s">
        <v>142</v>
      </c>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row>
    <row r="33" spans="1:95" ht="13.5">
      <c r="A33" s="27"/>
      <c r="B33" s="57">
        <v>9</v>
      </c>
      <c r="C33" s="117" t="str">
        <f t="shared" si="2"/>
        <v>  </v>
      </c>
      <c r="D33" s="110"/>
      <c r="E33" s="66" t="s">
        <v>52</v>
      </c>
      <c r="F33" s="105"/>
      <c r="G33" s="105"/>
      <c r="H33" s="356"/>
      <c r="I33" s="357"/>
      <c r="J33" s="66" t="s">
        <v>51</v>
      </c>
      <c r="K33" s="344"/>
      <c r="L33" s="345"/>
      <c r="M33" s="345"/>
      <c r="N33" s="345"/>
      <c r="O33" s="345"/>
      <c r="P33" s="345"/>
      <c r="Q33" s="345"/>
      <c r="R33" s="345"/>
      <c r="S33" s="345"/>
      <c r="T33" s="346"/>
      <c r="U33" s="114" t="s">
        <v>21</v>
      </c>
      <c r="V33" s="33"/>
      <c r="W33" s="33"/>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row>
    <row r="34" spans="1:95" ht="13.5">
      <c r="A34" s="27"/>
      <c r="B34" s="57">
        <v>10</v>
      </c>
      <c r="C34" s="117" t="str">
        <f t="shared" si="2"/>
        <v>  </v>
      </c>
      <c r="D34" s="110"/>
      <c r="E34" s="66" t="s">
        <v>52</v>
      </c>
      <c r="F34" s="105"/>
      <c r="G34" s="105"/>
      <c r="H34" s="356"/>
      <c r="I34" s="357"/>
      <c r="J34" s="66" t="s">
        <v>51</v>
      </c>
      <c r="K34" s="344"/>
      <c r="L34" s="345"/>
      <c r="M34" s="345"/>
      <c r="N34" s="345"/>
      <c r="O34" s="345"/>
      <c r="P34" s="345"/>
      <c r="Q34" s="345"/>
      <c r="R34" s="345"/>
      <c r="S34" s="345"/>
      <c r="T34" s="346"/>
      <c r="U34" s="114" t="s">
        <v>21</v>
      </c>
      <c r="V34" s="33"/>
      <c r="W34" s="33"/>
      <c r="X34" s="27" t="s">
        <v>194</v>
      </c>
      <c r="Y34" s="27" t="s">
        <v>195</v>
      </c>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row>
    <row r="35" spans="1:95" ht="13.5">
      <c r="A35" s="27"/>
      <c r="B35" s="57">
        <v>11</v>
      </c>
      <c r="C35" s="117" t="str">
        <f t="shared" si="2"/>
        <v>  </v>
      </c>
      <c r="D35" s="110"/>
      <c r="E35" s="66" t="s">
        <v>52</v>
      </c>
      <c r="F35" s="105"/>
      <c r="G35" s="105"/>
      <c r="H35" s="356"/>
      <c r="I35" s="357"/>
      <c r="J35" s="66" t="s">
        <v>51</v>
      </c>
      <c r="K35" s="344"/>
      <c r="L35" s="345"/>
      <c r="M35" s="345"/>
      <c r="N35" s="345"/>
      <c r="O35" s="345"/>
      <c r="P35" s="345"/>
      <c r="Q35" s="345"/>
      <c r="R35" s="345"/>
      <c r="S35" s="345"/>
      <c r="T35" s="346"/>
      <c r="U35" s="114" t="s">
        <v>21</v>
      </c>
      <c r="V35" s="33"/>
      <c r="W35" s="33"/>
      <c r="X35" s="27"/>
      <c r="Y35" s="27" t="s">
        <v>196</v>
      </c>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row>
    <row r="36" spans="1:95" ht="13.5">
      <c r="A36" s="27"/>
      <c r="B36" s="57">
        <v>12</v>
      </c>
      <c r="C36" s="117" t="str">
        <f t="shared" si="2"/>
        <v>  </v>
      </c>
      <c r="D36" s="110"/>
      <c r="E36" s="66" t="s">
        <v>52</v>
      </c>
      <c r="F36" s="105"/>
      <c r="G36" s="105"/>
      <c r="H36" s="356"/>
      <c r="I36" s="357"/>
      <c r="J36" s="66" t="s">
        <v>51</v>
      </c>
      <c r="K36" s="344"/>
      <c r="L36" s="345"/>
      <c r="M36" s="345"/>
      <c r="N36" s="345"/>
      <c r="O36" s="345"/>
      <c r="P36" s="345"/>
      <c r="Q36" s="345"/>
      <c r="R36" s="345"/>
      <c r="S36" s="345"/>
      <c r="T36" s="346"/>
      <c r="U36" s="114" t="s">
        <v>21</v>
      </c>
      <c r="V36" s="33"/>
      <c r="W36" s="33"/>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row>
    <row r="37" spans="1:95" ht="13.5">
      <c r="A37" s="27"/>
      <c r="B37" s="57">
        <v>13</v>
      </c>
      <c r="C37" s="117" t="str">
        <f t="shared" si="2"/>
        <v>  </v>
      </c>
      <c r="D37" s="110"/>
      <c r="E37" s="66" t="s">
        <v>52</v>
      </c>
      <c r="F37" s="105"/>
      <c r="G37" s="105"/>
      <c r="H37" s="356"/>
      <c r="I37" s="357"/>
      <c r="J37" s="66" t="s">
        <v>51</v>
      </c>
      <c r="K37" s="344"/>
      <c r="L37" s="345"/>
      <c r="M37" s="345"/>
      <c r="N37" s="345"/>
      <c r="O37" s="345"/>
      <c r="P37" s="345"/>
      <c r="Q37" s="345"/>
      <c r="R37" s="345"/>
      <c r="S37" s="345"/>
      <c r="T37" s="346"/>
      <c r="U37" s="114" t="s">
        <v>21</v>
      </c>
      <c r="V37" s="33"/>
      <c r="W37" s="33"/>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row>
    <row r="38" spans="1:95" ht="13.5">
      <c r="A38" s="27"/>
      <c r="B38" s="57">
        <v>14</v>
      </c>
      <c r="C38" s="117" t="str">
        <f t="shared" si="2"/>
        <v>  </v>
      </c>
      <c r="D38" s="110"/>
      <c r="E38" s="66" t="s">
        <v>52</v>
      </c>
      <c r="F38" s="105"/>
      <c r="G38" s="105"/>
      <c r="H38" s="356"/>
      <c r="I38" s="357"/>
      <c r="J38" s="66" t="s">
        <v>51</v>
      </c>
      <c r="K38" s="344"/>
      <c r="L38" s="345"/>
      <c r="M38" s="345"/>
      <c r="N38" s="345"/>
      <c r="O38" s="345"/>
      <c r="P38" s="345"/>
      <c r="Q38" s="345"/>
      <c r="R38" s="345"/>
      <c r="S38" s="345"/>
      <c r="T38" s="346"/>
      <c r="U38" s="114" t="s">
        <v>21</v>
      </c>
      <c r="V38" s="33"/>
      <c r="W38" s="33"/>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row>
    <row r="39" spans="1:95" ht="13.5">
      <c r="A39" s="27"/>
      <c r="B39" s="57">
        <v>15</v>
      </c>
      <c r="C39" s="117" t="str">
        <f t="shared" si="2"/>
        <v>  </v>
      </c>
      <c r="D39" s="110"/>
      <c r="E39" s="66" t="s">
        <v>52</v>
      </c>
      <c r="F39" s="105"/>
      <c r="G39" s="105"/>
      <c r="H39" s="356"/>
      <c r="I39" s="357"/>
      <c r="J39" s="66" t="s">
        <v>51</v>
      </c>
      <c r="K39" s="344"/>
      <c r="L39" s="345"/>
      <c r="M39" s="345"/>
      <c r="N39" s="345"/>
      <c r="O39" s="345"/>
      <c r="P39" s="345"/>
      <c r="Q39" s="345"/>
      <c r="R39" s="345"/>
      <c r="S39" s="345"/>
      <c r="T39" s="346"/>
      <c r="U39" s="114" t="s">
        <v>21</v>
      </c>
      <c r="V39" s="33"/>
      <c r="W39" s="33"/>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row>
    <row r="40" spans="1:95" ht="13.5">
      <c r="A40" s="27"/>
      <c r="B40" s="57">
        <v>16</v>
      </c>
      <c r="C40" s="117" t="str">
        <f t="shared" si="2"/>
        <v>  </v>
      </c>
      <c r="D40" s="110"/>
      <c r="E40" s="66" t="s">
        <v>52</v>
      </c>
      <c r="F40" s="105"/>
      <c r="G40" s="105"/>
      <c r="H40" s="356"/>
      <c r="I40" s="357"/>
      <c r="J40" s="66" t="s">
        <v>51</v>
      </c>
      <c r="K40" s="344"/>
      <c r="L40" s="345"/>
      <c r="M40" s="345"/>
      <c r="N40" s="345"/>
      <c r="O40" s="345"/>
      <c r="P40" s="345"/>
      <c r="Q40" s="345"/>
      <c r="R40" s="345"/>
      <c r="S40" s="345"/>
      <c r="T40" s="346"/>
      <c r="U40" s="114" t="s">
        <v>21</v>
      </c>
      <c r="V40" s="33"/>
      <c r="W40" s="33"/>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row>
    <row r="41" spans="1:95" ht="13.5">
      <c r="A41" s="27"/>
      <c r="B41" s="58">
        <v>17</v>
      </c>
      <c r="C41" s="118" t="str">
        <f t="shared" si="2"/>
        <v>  </v>
      </c>
      <c r="D41" s="111"/>
      <c r="E41" s="67" t="s">
        <v>52</v>
      </c>
      <c r="F41" s="108"/>
      <c r="G41" s="108"/>
      <c r="H41" s="356"/>
      <c r="I41" s="357"/>
      <c r="J41" s="67" t="s">
        <v>51</v>
      </c>
      <c r="K41" s="344"/>
      <c r="L41" s="345"/>
      <c r="M41" s="345"/>
      <c r="N41" s="345"/>
      <c r="O41" s="345"/>
      <c r="P41" s="345"/>
      <c r="Q41" s="345"/>
      <c r="R41" s="345"/>
      <c r="S41" s="345"/>
      <c r="T41" s="346"/>
      <c r="U41" s="114" t="s">
        <v>21</v>
      </c>
      <c r="V41" s="33"/>
      <c r="W41" s="33"/>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row>
    <row r="42" spans="1:95" ht="14.25" thickBot="1">
      <c r="A42" s="27"/>
      <c r="B42" s="59">
        <v>18</v>
      </c>
      <c r="C42" s="119" t="str">
        <f t="shared" si="2"/>
        <v>  </v>
      </c>
      <c r="D42" s="112"/>
      <c r="E42" s="68" t="s">
        <v>52</v>
      </c>
      <c r="F42" s="106"/>
      <c r="G42" s="106"/>
      <c r="H42" s="370"/>
      <c r="I42" s="371"/>
      <c r="J42" s="68" t="s">
        <v>51</v>
      </c>
      <c r="K42" s="347"/>
      <c r="L42" s="348"/>
      <c r="M42" s="348"/>
      <c r="N42" s="348"/>
      <c r="O42" s="348"/>
      <c r="P42" s="348"/>
      <c r="Q42" s="348"/>
      <c r="R42" s="348"/>
      <c r="S42" s="348"/>
      <c r="T42" s="349"/>
      <c r="U42" s="115" t="s">
        <v>21</v>
      </c>
      <c r="V42" s="33"/>
      <c r="W42" s="33"/>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row>
    <row r="43" spans="1:95" ht="13.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row>
    <row r="44" spans="1:95" ht="13.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row>
    <row r="45" spans="1:95" ht="13.5">
      <c r="A45" s="27"/>
      <c r="B45" s="27"/>
      <c r="C45" s="27"/>
      <c r="D45" s="27"/>
      <c r="E45" s="27"/>
      <c r="F45" s="27"/>
      <c r="G45" s="27"/>
      <c r="H45" s="27"/>
      <c r="I45" s="27"/>
      <c r="J45" s="27"/>
      <c r="K45" s="27"/>
      <c r="L45" s="27"/>
      <c r="M45" s="27"/>
      <c r="N45" s="27"/>
      <c r="O45" s="27"/>
      <c r="P45" s="27"/>
      <c r="Q45" s="27"/>
      <c r="R45" s="27"/>
      <c r="S45" s="27"/>
      <c r="T45" s="27"/>
      <c r="U45" s="27"/>
      <c r="V45" s="27" t="s">
        <v>277</v>
      </c>
      <c r="W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row>
    <row r="46" spans="1:95" ht="13.5">
      <c r="A46" s="27"/>
      <c r="B46" s="27"/>
      <c r="C46" s="27"/>
      <c r="D46" s="27"/>
      <c r="E46" s="27"/>
      <c r="F46" s="27"/>
      <c r="G46" s="27"/>
      <c r="H46" s="27"/>
      <c r="I46" s="27"/>
      <c r="J46" s="27"/>
      <c r="K46" s="27"/>
      <c r="L46" s="27"/>
      <c r="M46" s="27"/>
      <c r="N46" s="27"/>
      <c r="O46" s="27"/>
      <c r="P46" s="27"/>
      <c r="Q46" s="27"/>
      <c r="R46" s="27"/>
      <c r="S46" s="27"/>
      <c r="T46" s="27"/>
      <c r="U46" s="27"/>
      <c r="V46" s="27" t="s">
        <v>276</v>
      </c>
      <c r="W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row>
    <row r="47" spans="1:95" ht="13.5">
      <c r="A47" s="27"/>
      <c r="B47" s="27"/>
      <c r="C47" s="27"/>
      <c r="D47" s="27"/>
      <c r="E47" s="27"/>
      <c r="F47" s="27"/>
      <c r="G47" s="27"/>
      <c r="H47" s="27"/>
      <c r="I47" s="27"/>
      <c r="J47" s="27"/>
      <c r="K47" s="27"/>
      <c r="L47" s="27"/>
      <c r="M47" s="27"/>
      <c r="N47" s="27"/>
      <c r="O47" s="27"/>
      <c r="P47" s="27"/>
      <c r="Q47" s="27"/>
      <c r="R47" s="27"/>
      <c r="S47" s="27"/>
      <c r="T47" s="27"/>
      <c r="U47" s="27"/>
      <c r="V47" s="27" t="s">
        <v>278</v>
      </c>
      <c r="W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row>
    <row r="48" spans="1:95" ht="13.5">
      <c r="A48" s="27"/>
      <c r="B48" s="27"/>
      <c r="C48" s="27"/>
      <c r="D48" s="27"/>
      <c r="E48" s="27"/>
      <c r="F48" s="27"/>
      <c r="G48" s="27"/>
      <c r="H48" s="27"/>
      <c r="I48" s="27"/>
      <c r="J48" s="27"/>
      <c r="K48" s="27"/>
      <c r="L48" s="27"/>
      <c r="M48" s="27"/>
      <c r="N48" s="27"/>
      <c r="O48" s="27"/>
      <c r="P48" s="27"/>
      <c r="Q48" s="27"/>
      <c r="R48" s="27"/>
      <c r="S48" s="27"/>
      <c r="T48" s="27"/>
      <c r="U48" s="27"/>
      <c r="V48" s="27" t="s">
        <v>279</v>
      </c>
      <c r="W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row>
    <row r="49" spans="1:95" ht="13.5">
      <c r="A49" s="27"/>
      <c r="B49" s="27"/>
      <c r="C49" s="27"/>
      <c r="D49" s="27"/>
      <c r="E49" s="27"/>
      <c r="F49" s="27"/>
      <c r="G49" s="27"/>
      <c r="H49" s="27"/>
      <c r="I49" s="27"/>
      <c r="J49" s="27"/>
      <c r="K49" s="27"/>
      <c r="L49" s="27"/>
      <c r="M49" s="27"/>
      <c r="N49" s="27"/>
      <c r="O49" s="27"/>
      <c r="P49" s="27"/>
      <c r="Q49" s="27"/>
      <c r="R49" s="27"/>
      <c r="S49" s="27"/>
      <c r="T49" s="27"/>
      <c r="U49" s="27"/>
      <c r="V49" s="27" t="s">
        <v>284</v>
      </c>
      <c r="W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row>
    <row r="50" spans="1:95" ht="13.5">
      <c r="A50" s="27"/>
      <c r="B50" s="27"/>
      <c r="C50" s="27"/>
      <c r="D50" s="27"/>
      <c r="E50" s="27"/>
      <c r="F50" s="27"/>
      <c r="G50" s="27"/>
      <c r="H50" s="27"/>
      <c r="I50" s="27"/>
      <c r="J50" s="27"/>
      <c r="K50" s="27"/>
      <c r="L50" s="27"/>
      <c r="M50" s="27"/>
      <c r="N50" s="27"/>
      <c r="O50" s="27"/>
      <c r="P50" s="27"/>
      <c r="Q50" s="27"/>
      <c r="R50" s="27"/>
      <c r="S50" s="27"/>
      <c r="T50" s="27"/>
      <c r="U50" s="27"/>
      <c r="V50" s="27" t="s">
        <v>281</v>
      </c>
      <c r="W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row>
    <row r="51" spans="1:95" ht="13.5">
      <c r="A51" s="27"/>
      <c r="B51" s="27"/>
      <c r="C51" s="27"/>
      <c r="D51" s="27"/>
      <c r="E51" s="27"/>
      <c r="F51" s="27"/>
      <c r="G51" s="27"/>
      <c r="H51" s="27"/>
      <c r="I51" s="27"/>
      <c r="J51" s="27"/>
      <c r="K51" s="27"/>
      <c r="L51" s="27"/>
      <c r="M51" s="27"/>
      <c r="N51" s="27"/>
      <c r="O51" s="27"/>
      <c r="P51" s="27"/>
      <c r="Q51" s="27"/>
      <c r="R51" s="27"/>
      <c r="S51" s="27"/>
      <c r="T51" s="27"/>
      <c r="U51" s="27"/>
      <c r="V51" s="27"/>
      <c r="W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row>
    <row r="52" spans="1:95" ht="13.5">
      <c r="A52" s="27"/>
      <c r="B52" s="27"/>
      <c r="C52" s="27"/>
      <c r="D52" s="27"/>
      <c r="E52" s="27"/>
      <c r="F52" s="27"/>
      <c r="G52" s="27"/>
      <c r="H52" s="27"/>
      <c r="I52" s="27"/>
      <c r="J52" s="27"/>
      <c r="K52" s="27"/>
      <c r="L52" s="27"/>
      <c r="M52" s="27"/>
      <c r="N52" s="27"/>
      <c r="O52" s="27"/>
      <c r="P52" s="27"/>
      <c r="Q52" s="27"/>
      <c r="R52" s="27"/>
      <c r="S52" s="27"/>
      <c r="T52" s="27"/>
      <c r="U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row>
    <row r="53" spans="1:95" ht="13.5">
      <c r="A53" s="27"/>
      <c r="B53" s="27"/>
      <c r="C53" s="27"/>
      <c r="D53" s="27"/>
      <c r="E53" s="27"/>
      <c r="F53" s="27"/>
      <c r="G53" s="27"/>
      <c r="H53" s="27"/>
      <c r="I53" s="27"/>
      <c r="J53" s="27"/>
      <c r="K53" s="27"/>
      <c r="L53" s="27"/>
      <c r="M53" s="27"/>
      <c r="N53" s="27"/>
      <c r="O53" s="27"/>
      <c r="P53" s="27"/>
      <c r="Q53" s="27"/>
      <c r="R53" s="27"/>
      <c r="S53" s="27"/>
      <c r="T53" s="27"/>
      <c r="U53" s="27"/>
      <c r="V53" s="27" t="s">
        <v>283</v>
      </c>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row>
    <row r="54" spans="1:95" ht="13.5">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row>
    <row r="55" spans="1:95" ht="13.5">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row>
    <row r="56" spans="1:95" ht="13.5">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row>
    <row r="57" spans="1:95" ht="13.5">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row>
    <row r="58" spans="1:95" ht="13.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row>
    <row r="59" spans="1:95" ht="13.5">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row>
    <row r="60" spans="1:95" ht="13.5">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row>
    <row r="61" spans="1:95" ht="13.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row>
    <row r="62" spans="1:95" ht="13.5">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row>
    <row r="63" spans="1:95" ht="13.5">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row>
    <row r="64" spans="1:95" ht="13.5">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row>
    <row r="65" spans="1:95" ht="13.5">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row>
    <row r="66" spans="1:95" ht="13.5">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row>
    <row r="67" spans="1:95" ht="13.5">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row>
    <row r="68" spans="1:95" ht="13.5">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row>
    <row r="69" spans="1:95" ht="13.5">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row>
    <row r="70" spans="1:95" ht="13.5">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row>
    <row r="71" spans="1:95" ht="13.5">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row>
    <row r="72" spans="1:95" ht="13.5">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row>
    <row r="73" spans="1:95" ht="13.5">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row>
    <row r="74" spans="1:95" ht="13.5">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row>
    <row r="75" spans="1:95" ht="13.5">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row>
    <row r="76" spans="1:95" ht="13.5">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row>
    <row r="77" spans="1:95" ht="13.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row>
    <row r="78" spans="1:95" ht="13.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row>
  </sheetData>
  <sheetProtection/>
  <mergeCells count="118">
    <mergeCell ref="A1:V1"/>
    <mergeCell ref="D15:G15"/>
    <mergeCell ref="D16:G16"/>
    <mergeCell ref="D17:G17"/>
    <mergeCell ref="D11:G11"/>
    <mergeCell ref="D12:G12"/>
    <mergeCell ref="D13:G13"/>
    <mergeCell ref="D14:G14"/>
    <mergeCell ref="U5:V5"/>
    <mergeCell ref="U7:V7"/>
    <mergeCell ref="U25:V25"/>
    <mergeCell ref="K23:T23"/>
    <mergeCell ref="K24:T24"/>
    <mergeCell ref="K25:T25"/>
    <mergeCell ref="U23:V23"/>
    <mergeCell ref="U24:V24"/>
    <mergeCell ref="U20:V20"/>
    <mergeCell ref="U21:V21"/>
    <mergeCell ref="U22:V22"/>
    <mergeCell ref="I21:J21"/>
    <mergeCell ref="I22:J22"/>
    <mergeCell ref="K20:T20"/>
    <mergeCell ref="K21:T21"/>
    <mergeCell ref="K22:T22"/>
    <mergeCell ref="I20:J20"/>
    <mergeCell ref="U15:V15"/>
    <mergeCell ref="U16:V16"/>
    <mergeCell ref="K19:T19"/>
    <mergeCell ref="U11:V11"/>
    <mergeCell ref="U17:V17"/>
    <mergeCell ref="U12:V12"/>
    <mergeCell ref="U13:V13"/>
    <mergeCell ref="U14:V14"/>
    <mergeCell ref="U18:V18"/>
    <mergeCell ref="U19:V19"/>
    <mergeCell ref="K11:T11"/>
    <mergeCell ref="K17:T17"/>
    <mergeCell ref="K18:T18"/>
    <mergeCell ref="K12:T12"/>
    <mergeCell ref="K13:T13"/>
    <mergeCell ref="K14:T14"/>
    <mergeCell ref="K15:T15"/>
    <mergeCell ref="K16:T16"/>
    <mergeCell ref="D10:F10"/>
    <mergeCell ref="D5:G5"/>
    <mergeCell ref="D7:G7"/>
    <mergeCell ref="A6:B6"/>
    <mergeCell ref="D6:G6"/>
    <mergeCell ref="K7:T7"/>
    <mergeCell ref="A3:B3"/>
    <mergeCell ref="D3:F3"/>
    <mergeCell ref="A4:B4"/>
    <mergeCell ref="D4:G4"/>
    <mergeCell ref="A5:B5"/>
    <mergeCell ref="A7:B7"/>
    <mergeCell ref="H33:I33"/>
    <mergeCell ref="H34:I34"/>
    <mergeCell ref="H42:I42"/>
    <mergeCell ref="H41:I41"/>
    <mergeCell ref="H35:I35"/>
    <mergeCell ref="H36:I36"/>
    <mergeCell ref="H37:I37"/>
    <mergeCell ref="H38:I38"/>
    <mergeCell ref="H39:I39"/>
    <mergeCell ref="H40:I40"/>
    <mergeCell ref="D18:G18"/>
    <mergeCell ref="D19:G19"/>
    <mergeCell ref="D20:G20"/>
    <mergeCell ref="D21:G21"/>
    <mergeCell ref="H31:I31"/>
    <mergeCell ref="H32:I32"/>
    <mergeCell ref="D22:G22"/>
    <mergeCell ref="D23:G23"/>
    <mergeCell ref="D24:G24"/>
    <mergeCell ref="D25:G25"/>
    <mergeCell ref="I7:J7"/>
    <mergeCell ref="I19:J19"/>
    <mergeCell ref="I11:J11"/>
    <mergeCell ref="I12:J12"/>
    <mergeCell ref="I13:J13"/>
    <mergeCell ref="I14:J14"/>
    <mergeCell ref="I15:J15"/>
    <mergeCell ref="I16:J16"/>
    <mergeCell ref="I17:J17"/>
    <mergeCell ref="I18:J18"/>
    <mergeCell ref="K27:T27"/>
    <mergeCell ref="H30:I30"/>
    <mergeCell ref="I23:J23"/>
    <mergeCell ref="I24:J24"/>
    <mergeCell ref="I25:J25"/>
    <mergeCell ref="H27:I27"/>
    <mergeCell ref="H28:I28"/>
    <mergeCell ref="H29:I29"/>
    <mergeCell ref="K34:T34"/>
    <mergeCell ref="K35:T35"/>
    <mergeCell ref="K28:T28"/>
    <mergeCell ref="K29:T29"/>
    <mergeCell ref="K30:T30"/>
    <mergeCell ref="K31:T31"/>
    <mergeCell ref="K32:T32"/>
    <mergeCell ref="K33:T33"/>
    <mergeCell ref="K36:T36"/>
    <mergeCell ref="K37:T37"/>
    <mergeCell ref="K42:T42"/>
    <mergeCell ref="K38:T38"/>
    <mergeCell ref="K39:T39"/>
    <mergeCell ref="K40:T40"/>
    <mergeCell ref="K41:T41"/>
    <mergeCell ref="I6:J6"/>
    <mergeCell ref="K6:T6"/>
    <mergeCell ref="U6:V6"/>
    <mergeCell ref="Y2:Z2"/>
    <mergeCell ref="Y4:Z4"/>
    <mergeCell ref="I4:J4"/>
    <mergeCell ref="I5:J5"/>
    <mergeCell ref="K4:T4"/>
    <mergeCell ref="K5:T5"/>
    <mergeCell ref="U4:V4"/>
  </mergeCells>
  <dataValidations count="2">
    <dataValidation type="list" allowBlank="1" showInputMessage="1" showErrorMessage="1" sqref="U28:U42">
      <formula1>$AF$27:$AF$32</formula1>
    </dataValidation>
    <dataValidation type="list" allowBlank="1" showInputMessage="1" showErrorMessage="1" sqref="W4:W6">
      <formula1>$AG$27:$AG$29</formula1>
    </dataValidation>
  </dataValidations>
  <printOptions/>
  <pageMargins left="0.7874015748031497" right="0.7874015748031497" top="0.7874015748031497" bottom="0.7874015748031497" header="0.5118110236220472" footer="0.5118110236220472"/>
  <pageSetup horizontalDpi="360" verticalDpi="360" orientation="portrait" paperSize="9" scale="85" r:id="rId2"/>
  <legacyDrawing r:id="rId1"/>
</worksheet>
</file>

<file path=xl/worksheets/sheet5.xml><?xml version="1.0" encoding="utf-8"?>
<worksheet xmlns="http://schemas.openxmlformats.org/spreadsheetml/2006/main" xmlns:r="http://schemas.openxmlformats.org/officeDocument/2006/relationships">
  <sheetPr codeName="Sheet5">
    <tabColor indexed="56"/>
  </sheetPr>
  <dimension ref="A1:AK70"/>
  <sheetViews>
    <sheetView zoomScalePageLayoutView="0" workbookViewId="0" topLeftCell="A1">
      <selection activeCell="G3" sqref="G3"/>
    </sheetView>
  </sheetViews>
  <sheetFormatPr defaultColWidth="9.00390625" defaultRowHeight="13.5"/>
  <cols>
    <col min="1" max="1" width="4.50390625" style="0" customWidth="1"/>
    <col min="2" max="2" width="6.625" style="0" customWidth="1"/>
    <col min="3" max="3" width="4.375" style="0" customWidth="1"/>
    <col min="4" max="4" width="14.625" style="0" customWidth="1"/>
    <col min="5" max="5" width="5.50390625" style="0" customWidth="1"/>
    <col min="6" max="6" width="2.625" style="0" customWidth="1"/>
    <col min="7" max="8" width="5.625" style="0" customWidth="1"/>
    <col min="9" max="9" width="8.50390625" style="0" customWidth="1"/>
    <col min="10" max="10" width="6.50390625" style="0" customWidth="1"/>
    <col min="11" max="11" width="2.625" style="0" customWidth="1"/>
    <col min="12" max="21" width="1.37890625" style="0" customWidth="1"/>
    <col min="22" max="22" width="8.25390625" style="0" customWidth="1"/>
    <col min="23" max="24" width="5.50390625" style="0" customWidth="1"/>
    <col min="25" max="25" width="2.625" style="0" customWidth="1"/>
  </cols>
  <sheetData>
    <row r="1" spans="1:24" ht="18.75">
      <c r="A1" s="320" t="s">
        <v>235</v>
      </c>
      <c r="B1" s="320"/>
      <c r="C1" s="320"/>
      <c r="D1" s="320"/>
      <c r="E1" s="320"/>
      <c r="F1" s="320"/>
      <c r="G1" s="320"/>
      <c r="H1" s="320"/>
      <c r="I1" s="320"/>
      <c r="J1" s="320"/>
      <c r="K1" s="320"/>
      <c r="L1" s="320"/>
      <c r="M1" s="320"/>
      <c r="N1" s="320"/>
      <c r="O1" s="320"/>
      <c r="P1" s="320"/>
      <c r="Q1" s="320"/>
      <c r="R1" s="320"/>
      <c r="S1" s="320"/>
      <c r="T1" s="320"/>
      <c r="U1" s="320"/>
      <c r="V1" s="320"/>
      <c r="W1" s="320"/>
      <c r="X1" s="155"/>
    </row>
    <row r="2" spans="1:24" ht="14.25" thickBot="1">
      <c r="A2" s="127" t="s">
        <v>254</v>
      </c>
      <c r="B2" s="127"/>
      <c r="C2" s="127"/>
      <c r="D2" s="127"/>
      <c r="E2" s="127"/>
      <c r="F2" s="127"/>
      <c r="G2" s="127"/>
      <c r="H2" s="127"/>
      <c r="I2" s="127"/>
      <c r="J2" s="127"/>
      <c r="K2" s="127"/>
      <c r="L2" s="127"/>
      <c r="M2" s="127"/>
      <c r="N2" s="127"/>
      <c r="O2" s="127"/>
      <c r="P2" s="127"/>
      <c r="Q2" s="127"/>
      <c r="R2" s="127"/>
      <c r="S2" s="127"/>
      <c r="T2" s="127"/>
      <c r="U2" s="127"/>
      <c r="V2" s="127"/>
      <c r="W2" s="127"/>
      <c r="X2" s="127"/>
    </row>
    <row r="3" spans="1:24" ht="14.25" thickBot="1">
      <c r="A3" s="127"/>
      <c r="B3" s="127"/>
      <c r="C3" s="127"/>
      <c r="D3" s="135" t="s">
        <v>108</v>
      </c>
      <c r="E3" s="129" t="s">
        <v>440</v>
      </c>
      <c r="F3" s="132" t="s">
        <v>52</v>
      </c>
      <c r="G3" s="129" t="s">
        <v>445</v>
      </c>
      <c r="H3" s="133" t="s">
        <v>66</v>
      </c>
      <c r="I3" s="129" t="s">
        <v>21</v>
      </c>
      <c r="J3" s="134" t="s">
        <v>67</v>
      </c>
      <c r="K3" s="127"/>
      <c r="L3" s="127"/>
      <c r="M3" s="127"/>
      <c r="N3" s="127"/>
      <c r="O3" s="127"/>
      <c r="P3" s="127"/>
      <c r="Q3" s="127"/>
      <c r="R3" s="127"/>
      <c r="S3" s="127"/>
      <c r="T3" s="127"/>
      <c r="U3" s="127"/>
      <c r="V3" s="127"/>
      <c r="W3" s="127"/>
      <c r="X3" s="127"/>
    </row>
    <row r="4" spans="1:27" ht="14.25" thickBot="1">
      <c r="A4" s="27" t="s">
        <v>27</v>
      </c>
      <c r="B4" s="27"/>
      <c r="C4" s="27"/>
      <c r="D4" s="27"/>
      <c r="E4" s="27"/>
      <c r="F4" s="27"/>
      <c r="G4" s="27"/>
      <c r="H4" s="27"/>
      <c r="I4" s="27"/>
      <c r="J4" s="27"/>
      <c r="K4" s="27"/>
      <c r="L4" s="27"/>
      <c r="M4" s="27"/>
      <c r="N4" s="27"/>
      <c r="O4" s="27"/>
      <c r="P4" s="27"/>
      <c r="Q4" s="27"/>
      <c r="R4" s="27"/>
      <c r="S4" s="27"/>
      <c r="T4" s="27"/>
      <c r="U4" s="27"/>
      <c r="V4" s="27"/>
      <c r="W4" s="27"/>
      <c r="X4" s="27"/>
      <c r="Y4" t="s">
        <v>194</v>
      </c>
      <c r="Z4" s="123"/>
      <c r="AA4" s="27" t="s">
        <v>206</v>
      </c>
    </row>
    <row r="5" spans="1:30" ht="13.5">
      <c r="A5" s="372" t="s">
        <v>34</v>
      </c>
      <c r="B5" s="373"/>
      <c r="C5" s="130" t="s">
        <v>234</v>
      </c>
      <c r="D5" s="43" t="s">
        <v>31</v>
      </c>
      <c r="E5" s="374" t="s">
        <v>130</v>
      </c>
      <c r="F5" s="375"/>
      <c r="G5" s="375"/>
      <c r="H5" s="45"/>
      <c r="I5" s="43" t="s">
        <v>17</v>
      </c>
      <c r="J5" s="46" t="s">
        <v>18</v>
      </c>
      <c r="K5" s="47"/>
      <c r="L5" s="46" t="s">
        <v>131</v>
      </c>
      <c r="M5" s="48"/>
      <c r="N5" s="48"/>
      <c r="O5" s="48"/>
      <c r="P5" s="48"/>
      <c r="Q5" s="48"/>
      <c r="R5" s="48"/>
      <c r="S5" s="48"/>
      <c r="T5" s="48"/>
      <c r="U5" s="48"/>
      <c r="V5" s="46" t="s">
        <v>132</v>
      </c>
      <c r="W5" s="49"/>
      <c r="X5" s="157" t="s">
        <v>4</v>
      </c>
      <c r="Z5" s="50" t="s">
        <v>205</v>
      </c>
      <c r="AA5" s="27"/>
      <c r="AD5" s="125"/>
    </row>
    <row r="6" spans="1:37" ht="13.5">
      <c r="A6" s="376" t="s">
        <v>14</v>
      </c>
      <c r="B6" s="377"/>
      <c r="C6" s="147" t="s">
        <v>21</v>
      </c>
      <c r="D6" s="51" t="str">
        <f>CONCATENATE(I6,"  ",J6)</f>
        <v>  </v>
      </c>
      <c r="E6" s="402" t="str">
        <f>CONCATENATE(L6,"    ",V6)</f>
        <v>    </v>
      </c>
      <c r="F6" s="403"/>
      <c r="G6" s="403"/>
      <c r="H6" s="404"/>
      <c r="I6" s="105"/>
      <c r="J6" s="330"/>
      <c r="K6" s="331"/>
      <c r="L6" s="340"/>
      <c r="M6" s="341"/>
      <c r="N6" s="341"/>
      <c r="O6" s="341"/>
      <c r="P6" s="341"/>
      <c r="Q6" s="341"/>
      <c r="R6" s="341"/>
      <c r="S6" s="341"/>
      <c r="T6" s="341"/>
      <c r="U6" s="342"/>
      <c r="V6" s="340"/>
      <c r="W6" s="343"/>
      <c r="X6" s="158" t="s">
        <v>21</v>
      </c>
      <c r="Z6" s="124" t="s">
        <v>21</v>
      </c>
      <c r="AA6" s="27" t="s">
        <v>207</v>
      </c>
      <c r="AE6" t="s">
        <v>21</v>
      </c>
      <c r="AF6" s="27" t="s">
        <v>21</v>
      </c>
      <c r="AG6" s="27" t="s">
        <v>21</v>
      </c>
      <c r="AH6" s="27" t="s">
        <v>21</v>
      </c>
      <c r="AJ6" t="str">
        <f>+X6</f>
        <v>選択する</v>
      </c>
      <c r="AK6">
        <f>IF(X6="選択する","",X6)</f>
      </c>
    </row>
    <row r="7" spans="1:37" ht="13.5">
      <c r="A7" s="378" t="s">
        <v>13</v>
      </c>
      <c r="B7" s="379"/>
      <c r="C7" s="148" t="s">
        <v>21</v>
      </c>
      <c r="D7" s="51" t="str">
        <f>CONCATENATE(I7,"  ",J7)</f>
        <v>  </v>
      </c>
      <c r="E7" s="402" t="str">
        <f>CONCATENATE(L7,"    ",V7)</f>
        <v>    </v>
      </c>
      <c r="F7" s="403"/>
      <c r="G7" s="403"/>
      <c r="H7" s="404"/>
      <c r="I7" s="105"/>
      <c r="J7" s="330"/>
      <c r="K7" s="331"/>
      <c r="L7" s="340"/>
      <c r="M7" s="341"/>
      <c r="N7" s="341"/>
      <c r="O7" s="341"/>
      <c r="P7" s="341"/>
      <c r="Q7" s="341"/>
      <c r="R7" s="341"/>
      <c r="S7" s="341"/>
      <c r="T7" s="341"/>
      <c r="U7" s="342"/>
      <c r="V7" s="340"/>
      <c r="W7" s="343"/>
      <c r="X7" s="156" t="s">
        <v>21</v>
      </c>
      <c r="Z7" t="s">
        <v>208</v>
      </c>
      <c r="AA7" s="27"/>
      <c r="AB7" s="27"/>
      <c r="AE7">
        <v>1</v>
      </c>
      <c r="AF7" s="166" t="s">
        <v>439</v>
      </c>
      <c r="AG7" s="98" t="s">
        <v>147</v>
      </c>
      <c r="AH7" s="98" t="s">
        <v>147</v>
      </c>
      <c r="AJ7" t="str">
        <f>+X7</f>
        <v>選択する</v>
      </c>
      <c r="AK7">
        <f>IF(X7="選択する","",X7)</f>
      </c>
    </row>
    <row r="8" spans="1:37" ht="14.25" thickBot="1">
      <c r="A8" s="378" t="s">
        <v>10</v>
      </c>
      <c r="B8" s="379"/>
      <c r="C8" s="148" t="s">
        <v>21</v>
      </c>
      <c r="D8" s="51" t="str">
        <f>CONCATENATE(I8,"  ",J8)</f>
        <v>  </v>
      </c>
      <c r="E8" s="402" t="str">
        <f>CONCATENATE(L8,"    ",V8)</f>
        <v>    </v>
      </c>
      <c r="F8" s="403"/>
      <c r="G8" s="403"/>
      <c r="H8" s="404"/>
      <c r="I8" s="105"/>
      <c r="J8" s="330"/>
      <c r="K8" s="331"/>
      <c r="L8" s="332"/>
      <c r="M8" s="333"/>
      <c r="N8" s="333"/>
      <c r="O8" s="333"/>
      <c r="P8" s="333"/>
      <c r="Q8" s="333"/>
      <c r="R8" s="333"/>
      <c r="S8" s="333"/>
      <c r="T8" s="333"/>
      <c r="U8" s="334"/>
      <c r="V8" s="332"/>
      <c r="W8" s="335"/>
      <c r="X8" s="162" t="s">
        <v>21</v>
      </c>
      <c r="AA8" s="27"/>
      <c r="AB8" s="27"/>
      <c r="AE8">
        <v>0</v>
      </c>
      <c r="AF8" s="166" t="s">
        <v>440</v>
      </c>
      <c r="AG8" s="98" t="s">
        <v>151</v>
      </c>
      <c r="AH8" s="98" t="s">
        <v>151</v>
      </c>
      <c r="AJ8" t="str">
        <f>+X8</f>
        <v>選択する</v>
      </c>
      <c r="AK8">
        <f>IF(X8="選択する","",X8)</f>
      </c>
    </row>
    <row r="9" spans="1:34" ht="14.25" thickBot="1">
      <c r="A9" s="380" t="s">
        <v>246</v>
      </c>
      <c r="B9" s="381"/>
      <c r="C9" s="131" t="s">
        <v>21</v>
      </c>
      <c r="D9" s="52" t="str">
        <f>CONCATENATE(I9,"  ",J9)</f>
        <v>  </v>
      </c>
      <c r="E9" s="411" t="str">
        <f>CONCATENATE(L9,"    ",V9)</f>
        <v>    </v>
      </c>
      <c r="F9" s="412"/>
      <c r="G9" s="412"/>
      <c r="H9" s="413"/>
      <c r="I9" s="106"/>
      <c r="J9" s="272"/>
      <c r="K9" s="364"/>
      <c r="L9" s="385"/>
      <c r="M9" s="386"/>
      <c r="N9" s="386"/>
      <c r="O9" s="386"/>
      <c r="P9" s="386"/>
      <c r="Q9" s="386"/>
      <c r="R9" s="386"/>
      <c r="S9" s="386"/>
      <c r="T9" s="386"/>
      <c r="U9" s="387"/>
      <c r="V9" s="385"/>
      <c r="W9" s="401"/>
      <c r="X9" s="165"/>
      <c r="Y9" t="s">
        <v>194</v>
      </c>
      <c r="Z9" t="s">
        <v>236</v>
      </c>
      <c r="AB9" s="27"/>
      <c r="AF9" s="166" t="s">
        <v>441</v>
      </c>
      <c r="AG9" s="98" t="s">
        <v>156</v>
      </c>
      <c r="AH9" s="98" t="s">
        <v>156</v>
      </c>
    </row>
    <row r="10" spans="1:34" ht="14.25" thickBot="1">
      <c r="A10" s="27" t="s">
        <v>28</v>
      </c>
      <c r="B10" s="27"/>
      <c r="C10" s="27"/>
      <c r="D10" s="27"/>
      <c r="E10" s="53"/>
      <c r="F10" s="53"/>
      <c r="G10" s="32"/>
      <c r="H10" s="32"/>
      <c r="I10" s="27"/>
      <c r="J10" s="27"/>
      <c r="K10" s="33"/>
      <c r="L10" s="27"/>
      <c r="M10" s="33"/>
      <c r="N10" s="33"/>
      <c r="O10" s="33"/>
      <c r="P10" s="33"/>
      <c r="Q10" s="33"/>
      <c r="R10" s="33"/>
      <c r="S10" s="33"/>
      <c r="T10" s="33"/>
      <c r="U10" s="33"/>
      <c r="V10" s="53"/>
      <c r="W10" s="53"/>
      <c r="X10" s="53"/>
      <c r="Z10" t="s">
        <v>239</v>
      </c>
      <c r="AB10" s="27"/>
      <c r="AF10" s="166" t="s">
        <v>442</v>
      </c>
      <c r="AG10" s="98" t="s">
        <v>159</v>
      </c>
      <c r="AH10" s="98" t="s">
        <v>159</v>
      </c>
    </row>
    <row r="11" spans="1:34" ht="13.5">
      <c r="A11" s="27"/>
      <c r="B11" s="54" t="s">
        <v>134</v>
      </c>
      <c r="C11" s="47" t="s">
        <v>234</v>
      </c>
      <c r="D11" s="43" t="s">
        <v>32</v>
      </c>
      <c r="E11" s="374" t="s">
        <v>135</v>
      </c>
      <c r="F11" s="375"/>
      <c r="G11" s="375"/>
      <c r="H11" s="45"/>
      <c r="I11" s="43" t="s">
        <v>17</v>
      </c>
      <c r="J11" s="46" t="s">
        <v>18</v>
      </c>
      <c r="K11" s="47"/>
      <c r="L11" s="46" t="s">
        <v>131</v>
      </c>
      <c r="M11" s="48"/>
      <c r="N11" s="48"/>
      <c r="O11" s="48"/>
      <c r="P11" s="48"/>
      <c r="Q11" s="48"/>
      <c r="R11" s="48"/>
      <c r="S11" s="48"/>
      <c r="T11" s="48"/>
      <c r="U11" s="48"/>
      <c r="V11" s="44" t="s">
        <v>132</v>
      </c>
      <c r="W11" s="55"/>
      <c r="X11" s="159"/>
      <c r="Z11" t="s">
        <v>204</v>
      </c>
      <c r="AB11" s="27"/>
      <c r="AF11" s="166" t="s">
        <v>443</v>
      </c>
      <c r="AG11" s="98" t="s">
        <v>162</v>
      </c>
      <c r="AH11" s="98" t="s">
        <v>162</v>
      </c>
    </row>
    <row r="12" spans="1:34" ht="13.5">
      <c r="A12" s="27"/>
      <c r="B12" s="56">
        <v>4</v>
      </c>
      <c r="C12" s="149" t="s">
        <v>21</v>
      </c>
      <c r="D12" s="136" t="str">
        <f>IF(C12=0,"",CONCATENATE(I12,"  ",J12))</f>
        <v>  </v>
      </c>
      <c r="E12" s="398" t="str">
        <f aca="true" t="shared" si="0" ref="E12:E26">CONCATENATE(L12,"    ",V12)</f>
        <v>    </v>
      </c>
      <c r="F12" s="399"/>
      <c r="G12" s="399"/>
      <c r="H12" s="400"/>
      <c r="I12" s="107"/>
      <c r="J12" s="365"/>
      <c r="K12" s="366"/>
      <c r="L12" s="388"/>
      <c r="M12" s="389"/>
      <c r="N12" s="389"/>
      <c r="O12" s="389"/>
      <c r="P12" s="389"/>
      <c r="Q12" s="389"/>
      <c r="R12" s="389"/>
      <c r="S12" s="389"/>
      <c r="T12" s="389"/>
      <c r="U12" s="390"/>
      <c r="V12" s="388"/>
      <c r="W12" s="391"/>
      <c r="X12" s="164"/>
      <c r="Z12" t="s">
        <v>240</v>
      </c>
      <c r="AB12" s="27"/>
      <c r="AF12" s="166" t="s">
        <v>444</v>
      </c>
      <c r="AG12" s="98" t="s">
        <v>165</v>
      </c>
      <c r="AH12" s="98" t="s">
        <v>165</v>
      </c>
    </row>
    <row r="13" spans="1:34" ht="13.5">
      <c r="A13" s="27"/>
      <c r="B13" s="57">
        <v>5</v>
      </c>
      <c r="C13" s="148" t="s">
        <v>21</v>
      </c>
      <c r="D13" s="137" t="str">
        <f aca="true" t="shared" si="1" ref="D13:D26">IF(C13=0,"",CONCATENATE(I13,"  ",J13))</f>
        <v>  </v>
      </c>
      <c r="E13" s="402" t="str">
        <f t="shared" si="0"/>
        <v>    </v>
      </c>
      <c r="F13" s="403"/>
      <c r="G13" s="403"/>
      <c r="H13" s="404"/>
      <c r="I13" s="105"/>
      <c r="J13" s="358"/>
      <c r="K13" s="359"/>
      <c r="L13" s="340"/>
      <c r="M13" s="341"/>
      <c r="N13" s="341"/>
      <c r="O13" s="341"/>
      <c r="P13" s="341"/>
      <c r="Q13" s="341"/>
      <c r="R13" s="341"/>
      <c r="S13" s="341"/>
      <c r="T13" s="341"/>
      <c r="U13" s="342"/>
      <c r="V13" s="340"/>
      <c r="W13" s="343"/>
      <c r="X13" s="164"/>
      <c r="Z13" t="s">
        <v>241</v>
      </c>
      <c r="AB13" s="27"/>
      <c r="AF13" s="98"/>
      <c r="AG13" s="98" t="s">
        <v>168</v>
      </c>
      <c r="AH13" s="98" t="s">
        <v>168</v>
      </c>
    </row>
    <row r="14" spans="1:34" ht="13.5">
      <c r="A14" s="27"/>
      <c r="B14" s="57">
        <v>6</v>
      </c>
      <c r="C14" s="148" t="s">
        <v>21</v>
      </c>
      <c r="D14" s="137" t="str">
        <f t="shared" si="1"/>
        <v>  </v>
      </c>
      <c r="E14" s="402" t="str">
        <f t="shared" si="0"/>
        <v>    </v>
      </c>
      <c r="F14" s="403"/>
      <c r="G14" s="403"/>
      <c r="H14" s="404"/>
      <c r="I14" s="105"/>
      <c r="J14" s="358"/>
      <c r="K14" s="359"/>
      <c r="L14" s="340"/>
      <c r="M14" s="341"/>
      <c r="N14" s="341"/>
      <c r="O14" s="341"/>
      <c r="P14" s="341"/>
      <c r="Q14" s="341"/>
      <c r="R14" s="341"/>
      <c r="S14" s="341"/>
      <c r="T14" s="341"/>
      <c r="U14" s="342"/>
      <c r="V14" s="340"/>
      <c r="W14" s="343"/>
      <c r="X14" s="164"/>
      <c r="Z14" t="s">
        <v>242</v>
      </c>
      <c r="AB14" s="27"/>
      <c r="AF14" s="98"/>
      <c r="AG14" s="98" t="s">
        <v>171</v>
      </c>
      <c r="AH14" s="98" t="s">
        <v>171</v>
      </c>
    </row>
    <row r="15" spans="1:34" ht="13.5">
      <c r="A15" s="27"/>
      <c r="B15" s="57">
        <v>7</v>
      </c>
      <c r="C15" s="148" t="s">
        <v>21</v>
      </c>
      <c r="D15" s="137" t="str">
        <f t="shared" si="1"/>
        <v>  </v>
      </c>
      <c r="E15" s="402" t="str">
        <f t="shared" si="0"/>
        <v>    </v>
      </c>
      <c r="F15" s="403"/>
      <c r="G15" s="403"/>
      <c r="H15" s="404"/>
      <c r="I15" s="105"/>
      <c r="J15" s="358"/>
      <c r="K15" s="359"/>
      <c r="L15" s="340"/>
      <c r="M15" s="341"/>
      <c r="N15" s="341"/>
      <c r="O15" s="341"/>
      <c r="P15" s="341"/>
      <c r="Q15" s="341"/>
      <c r="R15" s="341"/>
      <c r="S15" s="341"/>
      <c r="T15" s="341"/>
      <c r="U15" s="342"/>
      <c r="V15" s="340"/>
      <c r="W15" s="343"/>
      <c r="X15" s="164"/>
      <c r="Z15" t="s">
        <v>243</v>
      </c>
      <c r="AF15" s="98"/>
      <c r="AG15" s="98" t="s">
        <v>174</v>
      </c>
      <c r="AH15" s="98" t="s">
        <v>174</v>
      </c>
    </row>
    <row r="16" spans="1:34" ht="13.5">
      <c r="A16" s="27"/>
      <c r="B16" s="57">
        <v>8</v>
      </c>
      <c r="C16" s="148" t="s">
        <v>21</v>
      </c>
      <c r="D16" s="137" t="str">
        <f t="shared" si="1"/>
        <v>  </v>
      </c>
      <c r="E16" s="402" t="str">
        <f t="shared" si="0"/>
        <v>    </v>
      </c>
      <c r="F16" s="403"/>
      <c r="G16" s="403"/>
      <c r="H16" s="404"/>
      <c r="I16" s="105"/>
      <c r="J16" s="358"/>
      <c r="K16" s="359"/>
      <c r="L16" s="340"/>
      <c r="M16" s="341"/>
      <c r="N16" s="341"/>
      <c r="O16" s="341"/>
      <c r="P16" s="341"/>
      <c r="Q16" s="341"/>
      <c r="R16" s="341"/>
      <c r="S16" s="341"/>
      <c r="T16" s="341"/>
      <c r="U16" s="342"/>
      <c r="V16" s="340"/>
      <c r="W16" s="343"/>
      <c r="X16" s="164"/>
      <c r="AF16" s="98"/>
      <c r="AG16" s="98" t="s">
        <v>176</v>
      </c>
      <c r="AH16" s="98" t="s">
        <v>176</v>
      </c>
    </row>
    <row r="17" spans="1:34" ht="13.5">
      <c r="A17" s="27"/>
      <c r="B17" s="57">
        <v>9</v>
      </c>
      <c r="C17" s="148" t="s">
        <v>21</v>
      </c>
      <c r="D17" s="137" t="str">
        <f t="shared" si="1"/>
        <v>  </v>
      </c>
      <c r="E17" s="402" t="str">
        <f t="shared" si="0"/>
        <v>    </v>
      </c>
      <c r="F17" s="403"/>
      <c r="G17" s="403"/>
      <c r="H17" s="404"/>
      <c r="I17" s="105"/>
      <c r="J17" s="358"/>
      <c r="K17" s="359"/>
      <c r="L17" s="340"/>
      <c r="M17" s="341"/>
      <c r="N17" s="341"/>
      <c r="O17" s="341"/>
      <c r="P17" s="341"/>
      <c r="Q17" s="341"/>
      <c r="R17" s="341"/>
      <c r="S17" s="341"/>
      <c r="T17" s="341"/>
      <c r="U17" s="342"/>
      <c r="V17" s="340"/>
      <c r="W17" s="343"/>
      <c r="X17" s="164"/>
      <c r="Y17" t="s">
        <v>194</v>
      </c>
      <c r="Z17" s="27" t="s">
        <v>209</v>
      </c>
      <c r="AA17" s="27"/>
      <c r="AF17" s="98"/>
      <c r="AG17" s="98" t="s">
        <v>178</v>
      </c>
      <c r="AH17" s="98" t="s">
        <v>178</v>
      </c>
    </row>
    <row r="18" spans="1:34" ht="13.5">
      <c r="A18" s="27"/>
      <c r="B18" s="57">
        <v>10</v>
      </c>
      <c r="C18" s="148" t="s">
        <v>21</v>
      </c>
      <c r="D18" s="137" t="str">
        <f t="shared" si="1"/>
        <v>  </v>
      </c>
      <c r="E18" s="402" t="str">
        <f t="shared" si="0"/>
        <v>    </v>
      </c>
      <c r="F18" s="403"/>
      <c r="G18" s="403"/>
      <c r="H18" s="404"/>
      <c r="I18" s="105"/>
      <c r="J18" s="358"/>
      <c r="K18" s="359"/>
      <c r="L18" s="340"/>
      <c r="M18" s="341"/>
      <c r="N18" s="341"/>
      <c r="O18" s="341"/>
      <c r="P18" s="341"/>
      <c r="Q18" s="341"/>
      <c r="R18" s="341"/>
      <c r="S18" s="341"/>
      <c r="T18" s="341"/>
      <c r="U18" s="342"/>
      <c r="V18" s="340"/>
      <c r="W18" s="343"/>
      <c r="X18" s="164"/>
      <c r="Z18" s="27" t="s">
        <v>210</v>
      </c>
      <c r="AA18" s="27"/>
      <c r="AF18" s="98"/>
      <c r="AG18" s="98" t="s">
        <v>180</v>
      </c>
      <c r="AH18" s="98" t="s">
        <v>180</v>
      </c>
    </row>
    <row r="19" spans="1:34" ht="13.5">
      <c r="A19" s="27"/>
      <c r="B19" s="57">
        <v>11</v>
      </c>
      <c r="C19" s="148" t="s">
        <v>21</v>
      </c>
      <c r="D19" s="137" t="str">
        <f t="shared" si="1"/>
        <v>  </v>
      </c>
      <c r="E19" s="402" t="str">
        <f t="shared" si="0"/>
        <v>    </v>
      </c>
      <c r="F19" s="403"/>
      <c r="G19" s="403"/>
      <c r="H19" s="404"/>
      <c r="I19" s="105"/>
      <c r="J19" s="358"/>
      <c r="K19" s="359"/>
      <c r="L19" s="340"/>
      <c r="M19" s="341"/>
      <c r="N19" s="341"/>
      <c r="O19" s="341"/>
      <c r="P19" s="341"/>
      <c r="Q19" s="341"/>
      <c r="R19" s="341"/>
      <c r="S19" s="341"/>
      <c r="T19" s="341"/>
      <c r="U19" s="342"/>
      <c r="V19" s="340"/>
      <c r="W19" s="343"/>
      <c r="X19" s="164"/>
      <c r="Z19" s="27" t="s">
        <v>211</v>
      </c>
      <c r="AA19" s="27"/>
      <c r="AF19" s="98"/>
      <c r="AG19" s="27"/>
      <c r="AH19" s="98">
        <v>13</v>
      </c>
    </row>
    <row r="20" spans="1:34" ht="13.5">
      <c r="A20" s="27"/>
      <c r="B20" s="57">
        <v>12</v>
      </c>
      <c r="C20" s="148" t="s">
        <v>21</v>
      </c>
      <c r="D20" s="137" t="str">
        <f t="shared" si="1"/>
        <v>  </v>
      </c>
      <c r="E20" s="402" t="str">
        <f t="shared" si="0"/>
        <v>    </v>
      </c>
      <c r="F20" s="403"/>
      <c r="G20" s="403"/>
      <c r="H20" s="404"/>
      <c r="I20" s="105"/>
      <c r="J20" s="358"/>
      <c r="K20" s="359"/>
      <c r="L20" s="340"/>
      <c r="M20" s="341"/>
      <c r="N20" s="341"/>
      <c r="O20" s="341"/>
      <c r="P20" s="341"/>
      <c r="Q20" s="341"/>
      <c r="R20" s="341"/>
      <c r="S20" s="341"/>
      <c r="T20" s="341"/>
      <c r="U20" s="342"/>
      <c r="V20" s="340"/>
      <c r="W20" s="343"/>
      <c r="X20" s="164"/>
      <c r="Z20" s="27" t="s">
        <v>212</v>
      </c>
      <c r="AA20" s="27"/>
      <c r="AF20" s="98"/>
      <c r="AG20" s="27"/>
      <c r="AH20" s="98">
        <v>14</v>
      </c>
    </row>
    <row r="21" spans="1:34" ht="13.5">
      <c r="A21" s="27"/>
      <c r="B21" s="57">
        <v>13</v>
      </c>
      <c r="C21" s="148" t="s">
        <v>21</v>
      </c>
      <c r="D21" s="137" t="str">
        <f t="shared" si="1"/>
        <v>  </v>
      </c>
      <c r="E21" s="402" t="str">
        <f t="shared" si="0"/>
        <v>    </v>
      </c>
      <c r="F21" s="403"/>
      <c r="G21" s="403"/>
      <c r="H21" s="404"/>
      <c r="I21" s="105"/>
      <c r="J21" s="358"/>
      <c r="K21" s="359"/>
      <c r="L21" s="340"/>
      <c r="M21" s="341"/>
      <c r="N21" s="341"/>
      <c r="O21" s="341"/>
      <c r="P21" s="341"/>
      <c r="Q21" s="341"/>
      <c r="R21" s="341"/>
      <c r="S21" s="341"/>
      <c r="T21" s="341"/>
      <c r="U21" s="342"/>
      <c r="V21" s="340"/>
      <c r="W21" s="343"/>
      <c r="X21" s="164"/>
      <c r="Z21" s="120"/>
      <c r="AA21" s="27"/>
      <c r="AF21" s="27"/>
      <c r="AG21" s="27"/>
      <c r="AH21" s="98">
        <v>15</v>
      </c>
    </row>
    <row r="22" spans="1:34" ht="13.5">
      <c r="A22" s="27"/>
      <c r="B22" s="57">
        <v>14</v>
      </c>
      <c r="C22" s="148" t="s">
        <v>21</v>
      </c>
      <c r="D22" s="137" t="str">
        <f t="shared" si="1"/>
        <v>  </v>
      </c>
      <c r="E22" s="402" t="str">
        <f t="shared" si="0"/>
        <v>    </v>
      </c>
      <c r="F22" s="403"/>
      <c r="G22" s="403"/>
      <c r="H22" s="404"/>
      <c r="I22" s="105"/>
      <c r="J22" s="358"/>
      <c r="K22" s="359"/>
      <c r="L22" s="340"/>
      <c r="M22" s="341"/>
      <c r="N22" s="341"/>
      <c r="O22" s="341"/>
      <c r="P22" s="341"/>
      <c r="Q22" s="341"/>
      <c r="R22" s="341"/>
      <c r="S22" s="341"/>
      <c r="T22" s="341"/>
      <c r="U22" s="342"/>
      <c r="V22" s="340"/>
      <c r="W22" s="343"/>
      <c r="X22" s="164"/>
      <c r="Z22" s="27" t="s">
        <v>213</v>
      </c>
      <c r="AA22" s="27"/>
      <c r="AF22" s="27"/>
      <c r="AG22" s="27"/>
      <c r="AH22" s="98">
        <v>16</v>
      </c>
    </row>
    <row r="23" spans="1:34" ht="13.5">
      <c r="A23" s="27"/>
      <c r="B23" s="57">
        <v>15</v>
      </c>
      <c r="C23" s="148" t="s">
        <v>21</v>
      </c>
      <c r="D23" s="137" t="str">
        <f t="shared" si="1"/>
        <v>  </v>
      </c>
      <c r="E23" s="402" t="str">
        <f t="shared" si="0"/>
        <v>    </v>
      </c>
      <c r="F23" s="403"/>
      <c r="G23" s="403"/>
      <c r="H23" s="404"/>
      <c r="I23" s="105"/>
      <c r="J23" s="358"/>
      <c r="K23" s="359"/>
      <c r="L23" s="340"/>
      <c r="M23" s="341"/>
      <c r="N23" s="341"/>
      <c r="O23" s="341"/>
      <c r="P23" s="341"/>
      <c r="Q23" s="341"/>
      <c r="R23" s="341"/>
      <c r="S23" s="341"/>
      <c r="T23" s="341"/>
      <c r="U23" s="342"/>
      <c r="V23" s="340"/>
      <c r="W23" s="343"/>
      <c r="X23" s="164"/>
      <c r="Z23" s="27" t="s">
        <v>214</v>
      </c>
      <c r="AA23" s="27"/>
      <c r="AF23" s="27"/>
      <c r="AG23" s="27"/>
      <c r="AH23" s="98">
        <v>17</v>
      </c>
    </row>
    <row r="24" spans="1:34" ht="13.5">
      <c r="A24" s="27"/>
      <c r="B24" s="57">
        <v>16</v>
      </c>
      <c r="C24" s="148" t="s">
        <v>21</v>
      </c>
      <c r="D24" s="137" t="str">
        <f t="shared" si="1"/>
        <v>  </v>
      </c>
      <c r="E24" s="402" t="str">
        <f t="shared" si="0"/>
        <v>    </v>
      </c>
      <c r="F24" s="403"/>
      <c r="G24" s="403"/>
      <c r="H24" s="404"/>
      <c r="I24" s="105"/>
      <c r="J24" s="358"/>
      <c r="K24" s="359"/>
      <c r="L24" s="340"/>
      <c r="M24" s="341"/>
      <c r="N24" s="341"/>
      <c r="O24" s="341"/>
      <c r="P24" s="341"/>
      <c r="Q24" s="341"/>
      <c r="R24" s="341"/>
      <c r="S24" s="341"/>
      <c r="T24" s="341"/>
      <c r="U24" s="342"/>
      <c r="V24" s="340"/>
      <c r="W24" s="343"/>
      <c r="X24" s="164"/>
      <c r="AF24" s="27"/>
      <c r="AG24" s="27"/>
      <c r="AH24" s="98">
        <v>18</v>
      </c>
    </row>
    <row r="25" spans="1:34" ht="13.5">
      <c r="A25" s="27"/>
      <c r="B25" s="58">
        <v>17</v>
      </c>
      <c r="C25" s="147" t="s">
        <v>21</v>
      </c>
      <c r="D25" s="138" t="str">
        <f t="shared" si="1"/>
        <v>  </v>
      </c>
      <c r="E25" s="402" t="str">
        <f t="shared" si="0"/>
        <v>    </v>
      </c>
      <c r="F25" s="403"/>
      <c r="G25" s="403"/>
      <c r="H25" s="404"/>
      <c r="I25" s="108"/>
      <c r="J25" s="358"/>
      <c r="K25" s="359"/>
      <c r="L25" s="340"/>
      <c r="M25" s="341"/>
      <c r="N25" s="341"/>
      <c r="O25" s="341"/>
      <c r="P25" s="341"/>
      <c r="Q25" s="341"/>
      <c r="R25" s="341"/>
      <c r="S25" s="341"/>
      <c r="T25" s="341"/>
      <c r="U25" s="342"/>
      <c r="V25" s="340"/>
      <c r="W25" s="343"/>
      <c r="X25" s="164"/>
      <c r="AF25" s="27"/>
      <c r="AG25" s="27"/>
      <c r="AH25" s="98">
        <v>19</v>
      </c>
    </row>
    <row r="26" spans="1:34" ht="14.25" thickBot="1">
      <c r="A26" s="27"/>
      <c r="B26" s="59">
        <v>18</v>
      </c>
      <c r="C26" s="150" t="s">
        <v>21</v>
      </c>
      <c r="D26" s="139" t="str">
        <f t="shared" si="1"/>
        <v>  </v>
      </c>
      <c r="E26" s="405" t="str">
        <f t="shared" si="0"/>
        <v>    </v>
      </c>
      <c r="F26" s="406"/>
      <c r="G26" s="406"/>
      <c r="H26" s="407"/>
      <c r="I26" s="106"/>
      <c r="J26" s="360"/>
      <c r="K26" s="361"/>
      <c r="L26" s="370"/>
      <c r="M26" s="371"/>
      <c r="N26" s="371"/>
      <c r="O26" s="371"/>
      <c r="P26" s="371"/>
      <c r="Q26" s="371"/>
      <c r="R26" s="371"/>
      <c r="S26" s="371"/>
      <c r="T26" s="371"/>
      <c r="U26" s="394"/>
      <c r="V26" s="392"/>
      <c r="W26" s="393"/>
      <c r="X26" s="164"/>
      <c r="AF26" s="27"/>
      <c r="AG26" s="27"/>
      <c r="AH26" s="98">
        <v>20</v>
      </c>
    </row>
    <row r="27" spans="1:34" ht="6" customHeight="1" thickBot="1">
      <c r="A27" s="27"/>
      <c r="B27" s="27"/>
      <c r="C27" s="27"/>
      <c r="D27" s="27"/>
      <c r="E27" s="27"/>
      <c r="F27" s="27"/>
      <c r="G27" s="27"/>
      <c r="H27" s="27"/>
      <c r="I27" s="27"/>
      <c r="J27" s="27"/>
      <c r="K27" s="33"/>
      <c r="L27" s="27"/>
      <c r="M27" s="27"/>
      <c r="N27" s="27"/>
      <c r="O27" s="27"/>
      <c r="P27" s="27"/>
      <c r="Q27" s="27"/>
      <c r="R27" s="27"/>
      <c r="S27" s="27"/>
      <c r="T27" s="27"/>
      <c r="U27" s="27"/>
      <c r="V27" s="27"/>
      <c r="W27" s="27"/>
      <c r="X27" s="27"/>
      <c r="AF27" s="27"/>
      <c r="AG27" s="27"/>
      <c r="AH27" s="98">
        <v>21</v>
      </c>
    </row>
    <row r="28" spans="1:34" ht="13.5">
      <c r="A28" s="27"/>
      <c r="B28" s="54" t="s">
        <v>136</v>
      </c>
      <c r="C28" s="47" t="s">
        <v>234</v>
      </c>
      <c r="D28" s="43" t="s">
        <v>32</v>
      </c>
      <c r="E28" s="46" t="s">
        <v>29</v>
      </c>
      <c r="F28" s="47"/>
      <c r="G28" s="43" t="s">
        <v>30</v>
      </c>
      <c r="H28" s="43" t="s">
        <v>33</v>
      </c>
      <c r="I28" s="353" t="s">
        <v>50</v>
      </c>
      <c r="J28" s="354"/>
      <c r="K28" s="61"/>
      <c r="L28" s="408" t="s">
        <v>105</v>
      </c>
      <c r="M28" s="409"/>
      <c r="N28" s="409"/>
      <c r="O28" s="409"/>
      <c r="P28" s="409"/>
      <c r="Q28" s="409"/>
      <c r="R28" s="409"/>
      <c r="S28" s="409"/>
      <c r="T28" s="409"/>
      <c r="U28" s="410"/>
      <c r="V28" s="62" t="s">
        <v>137</v>
      </c>
      <c r="W28" s="63"/>
      <c r="X28" s="63"/>
      <c r="AF28" s="27"/>
      <c r="AG28" s="27"/>
      <c r="AH28" s="98">
        <v>22</v>
      </c>
    </row>
    <row r="29" spans="1:34" ht="13.5">
      <c r="A29" s="27"/>
      <c r="B29" s="56">
        <v>4</v>
      </c>
      <c r="C29" s="140" t="str">
        <f>C12</f>
        <v>選択する</v>
      </c>
      <c r="D29" s="136" t="str">
        <f>D12</f>
        <v>  </v>
      </c>
      <c r="E29" s="109"/>
      <c r="F29" s="64" t="s">
        <v>52</v>
      </c>
      <c r="G29" s="107"/>
      <c r="H29" s="107"/>
      <c r="I29" s="362"/>
      <c r="J29" s="363"/>
      <c r="K29" s="65" t="s">
        <v>51</v>
      </c>
      <c r="L29" s="350"/>
      <c r="M29" s="351"/>
      <c r="N29" s="351"/>
      <c r="O29" s="351"/>
      <c r="P29" s="351"/>
      <c r="Q29" s="351"/>
      <c r="R29" s="351"/>
      <c r="S29" s="351"/>
      <c r="T29" s="351"/>
      <c r="U29" s="352"/>
      <c r="V29" s="113" t="s">
        <v>21</v>
      </c>
      <c r="W29" s="33"/>
      <c r="X29" s="33"/>
      <c r="AE29" s="27" t="s">
        <v>21</v>
      </c>
      <c r="AF29" s="27" t="s">
        <v>21</v>
      </c>
      <c r="AG29" s="27"/>
      <c r="AH29" s="98">
        <v>23</v>
      </c>
    </row>
    <row r="30" spans="1:34" ht="13.5">
      <c r="A30" s="27"/>
      <c r="B30" s="57">
        <v>5</v>
      </c>
      <c r="C30" s="141" t="str">
        <f>C13</f>
        <v>選択する</v>
      </c>
      <c r="D30" s="137" t="str">
        <f aca="true" t="shared" si="2" ref="D30:D43">D13</f>
        <v>  </v>
      </c>
      <c r="E30" s="110"/>
      <c r="F30" s="66" t="s">
        <v>52</v>
      </c>
      <c r="G30" s="105"/>
      <c r="H30" s="105"/>
      <c r="I30" s="356"/>
      <c r="J30" s="357"/>
      <c r="K30" s="66" t="s">
        <v>51</v>
      </c>
      <c r="L30" s="344"/>
      <c r="M30" s="345"/>
      <c r="N30" s="345"/>
      <c r="O30" s="345"/>
      <c r="P30" s="345"/>
      <c r="Q30" s="345"/>
      <c r="R30" s="345"/>
      <c r="S30" s="345"/>
      <c r="T30" s="345"/>
      <c r="U30" s="346"/>
      <c r="V30" s="114" t="s">
        <v>21</v>
      </c>
      <c r="W30" s="33"/>
      <c r="X30" s="33"/>
      <c r="AE30" s="27" t="s">
        <v>138</v>
      </c>
      <c r="AF30" s="27" t="s">
        <v>11</v>
      </c>
      <c r="AG30" s="27"/>
      <c r="AH30" s="98">
        <v>24</v>
      </c>
    </row>
    <row r="31" spans="1:34" ht="13.5">
      <c r="A31" s="27"/>
      <c r="B31" s="57">
        <v>6</v>
      </c>
      <c r="C31" s="141" t="str">
        <f aca="true" t="shared" si="3" ref="C31:C42">C14</f>
        <v>選択する</v>
      </c>
      <c r="D31" s="137" t="str">
        <f t="shared" si="2"/>
        <v>  </v>
      </c>
      <c r="E31" s="110"/>
      <c r="F31" s="66" t="s">
        <v>52</v>
      </c>
      <c r="G31" s="105"/>
      <c r="H31" s="105"/>
      <c r="I31" s="356"/>
      <c r="J31" s="357"/>
      <c r="K31" s="66" t="s">
        <v>51</v>
      </c>
      <c r="L31" s="344"/>
      <c r="M31" s="345"/>
      <c r="N31" s="345"/>
      <c r="O31" s="345"/>
      <c r="P31" s="345"/>
      <c r="Q31" s="345"/>
      <c r="R31" s="345"/>
      <c r="S31" s="345"/>
      <c r="T31" s="345"/>
      <c r="U31" s="346"/>
      <c r="V31" s="114" t="s">
        <v>21</v>
      </c>
      <c r="W31" s="33"/>
      <c r="X31" s="33"/>
      <c r="AE31" s="27" t="s">
        <v>139</v>
      </c>
      <c r="AF31" s="27" t="s">
        <v>12</v>
      </c>
      <c r="AG31" s="27"/>
      <c r="AH31" s="98">
        <v>25</v>
      </c>
    </row>
    <row r="32" spans="1:34" ht="13.5">
      <c r="A32" s="27"/>
      <c r="B32" s="57">
        <v>7</v>
      </c>
      <c r="C32" s="141" t="str">
        <f t="shared" si="3"/>
        <v>選択する</v>
      </c>
      <c r="D32" s="137" t="str">
        <f>D15</f>
        <v>  </v>
      </c>
      <c r="E32" s="110"/>
      <c r="F32" s="66" t="s">
        <v>52</v>
      </c>
      <c r="G32" s="105"/>
      <c r="H32" s="105"/>
      <c r="I32" s="356"/>
      <c r="J32" s="357"/>
      <c r="K32" s="66" t="s">
        <v>51</v>
      </c>
      <c r="L32" s="344"/>
      <c r="M32" s="345"/>
      <c r="N32" s="345"/>
      <c r="O32" s="345"/>
      <c r="P32" s="345"/>
      <c r="Q32" s="345"/>
      <c r="R32" s="345"/>
      <c r="S32" s="345"/>
      <c r="T32" s="345"/>
      <c r="U32" s="346"/>
      <c r="V32" s="114" t="s">
        <v>21</v>
      </c>
      <c r="W32" s="33"/>
      <c r="X32" s="33"/>
      <c r="AE32" s="27" t="s">
        <v>140</v>
      </c>
      <c r="AF32" s="27"/>
      <c r="AG32" s="27"/>
      <c r="AH32" s="98">
        <v>26</v>
      </c>
    </row>
    <row r="33" spans="1:34" ht="13.5">
      <c r="A33" s="27"/>
      <c r="B33" s="57">
        <v>8</v>
      </c>
      <c r="C33" s="141" t="str">
        <f t="shared" si="3"/>
        <v>選択する</v>
      </c>
      <c r="D33" s="137" t="str">
        <f t="shared" si="2"/>
        <v>  </v>
      </c>
      <c r="E33" s="110"/>
      <c r="F33" s="66" t="s">
        <v>52</v>
      </c>
      <c r="G33" s="105"/>
      <c r="H33" s="105"/>
      <c r="I33" s="356"/>
      <c r="J33" s="357"/>
      <c r="K33" s="66" t="s">
        <v>51</v>
      </c>
      <c r="L33" s="344"/>
      <c r="M33" s="345"/>
      <c r="N33" s="345"/>
      <c r="O33" s="345"/>
      <c r="P33" s="345"/>
      <c r="Q33" s="345"/>
      <c r="R33" s="345"/>
      <c r="S33" s="345"/>
      <c r="T33" s="345"/>
      <c r="U33" s="346"/>
      <c r="V33" s="114" t="s">
        <v>21</v>
      </c>
      <c r="W33" s="33"/>
      <c r="X33" s="33"/>
      <c r="AE33" s="27" t="s">
        <v>141</v>
      </c>
      <c r="AF33" s="27"/>
      <c r="AG33" s="27"/>
      <c r="AH33" s="98">
        <v>27</v>
      </c>
    </row>
    <row r="34" spans="1:34" ht="13.5">
      <c r="A34" s="27"/>
      <c r="B34" s="57">
        <v>9</v>
      </c>
      <c r="C34" s="141" t="str">
        <f t="shared" si="3"/>
        <v>選択する</v>
      </c>
      <c r="D34" s="137" t="str">
        <f t="shared" si="2"/>
        <v>  </v>
      </c>
      <c r="E34" s="110"/>
      <c r="F34" s="66" t="s">
        <v>52</v>
      </c>
      <c r="G34" s="105"/>
      <c r="H34" s="105"/>
      <c r="I34" s="356"/>
      <c r="J34" s="357"/>
      <c r="K34" s="66" t="s">
        <v>51</v>
      </c>
      <c r="L34" s="344"/>
      <c r="M34" s="345"/>
      <c r="N34" s="345"/>
      <c r="O34" s="345"/>
      <c r="P34" s="345"/>
      <c r="Q34" s="345"/>
      <c r="R34" s="345"/>
      <c r="S34" s="345"/>
      <c r="T34" s="345"/>
      <c r="U34" s="346"/>
      <c r="V34" s="114" t="s">
        <v>21</v>
      </c>
      <c r="W34" s="33"/>
      <c r="X34" s="33"/>
      <c r="AE34" s="27" t="s">
        <v>142</v>
      </c>
      <c r="AF34" s="27"/>
      <c r="AG34" s="27"/>
      <c r="AH34" s="98">
        <v>28</v>
      </c>
    </row>
    <row r="35" spans="1:34" ht="13.5">
      <c r="A35" s="27"/>
      <c r="B35" s="57">
        <v>10</v>
      </c>
      <c r="C35" s="141" t="str">
        <f t="shared" si="3"/>
        <v>選択する</v>
      </c>
      <c r="D35" s="137" t="str">
        <f t="shared" si="2"/>
        <v>  </v>
      </c>
      <c r="E35" s="110"/>
      <c r="F35" s="66" t="s">
        <v>52</v>
      </c>
      <c r="G35" s="105"/>
      <c r="H35" s="105"/>
      <c r="I35" s="356"/>
      <c r="J35" s="357"/>
      <c r="K35" s="66" t="s">
        <v>51</v>
      </c>
      <c r="L35" s="344"/>
      <c r="M35" s="345"/>
      <c r="N35" s="345"/>
      <c r="O35" s="345"/>
      <c r="P35" s="345"/>
      <c r="Q35" s="345"/>
      <c r="R35" s="345"/>
      <c r="S35" s="345"/>
      <c r="T35" s="345"/>
      <c r="U35" s="346"/>
      <c r="V35" s="114" t="s">
        <v>21</v>
      </c>
      <c r="W35" s="33"/>
      <c r="X35" s="33"/>
      <c r="AF35" s="27"/>
      <c r="AG35" s="27"/>
      <c r="AH35" s="98">
        <v>29</v>
      </c>
    </row>
    <row r="36" spans="1:34" ht="13.5">
      <c r="A36" s="27"/>
      <c r="B36" s="57">
        <v>11</v>
      </c>
      <c r="C36" s="141" t="str">
        <f t="shared" si="3"/>
        <v>選択する</v>
      </c>
      <c r="D36" s="137" t="str">
        <f t="shared" si="2"/>
        <v>  </v>
      </c>
      <c r="E36" s="110"/>
      <c r="F36" s="66" t="s">
        <v>52</v>
      </c>
      <c r="G36" s="105"/>
      <c r="H36" s="105"/>
      <c r="I36" s="356"/>
      <c r="J36" s="357"/>
      <c r="K36" s="66" t="s">
        <v>51</v>
      </c>
      <c r="L36" s="344"/>
      <c r="M36" s="345"/>
      <c r="N36" s="345"/>
      <c r="O36" s="345"/>
      <c r="P36" s="345"/>
      <c r="Q36" s="345"/>
      <c r="R36" s="345"/>
      <c r="S36" s="345"/>
      <c r="T36" s="345"/>
      <c r="U36" s="346"/>
      <c r="V36" s="114" t="s">
        <v>21</v>
      </c>
      <c r="W36" s="33"/>
      <c r="X36" s="33"/>
      <c r="AF36" s="27"/>
      <c r="AG36" s="27"/>
      <c r="AH36" s="98">
        <v>30</v>
      </c>
    </row>
    <row r="37" spans="1:34" ht="13.5">
      <c r="A37" s="27"/>
      <c r="B37" s="57">
        <v>12</v>
      </c>
      <c r="C37" s="141" t="str">
        <f t="shared" si="3"/>
        <v>選択する</v>
      </c>
      <c r="D37" s="137" t="str">
        <f t="shared" si="2"/>
        <v>  </v>
      </c>
      <c r="E37" s="110"/>
      <c r="F37" s="66" t="s">
        <v>52</v>
      </c>
      <c r="G37" s="105"/>
      <c r="H37" s="105"/>
      <c r="I37" s="356"/>
      <c r="J37" s="357"/>
      <c r="K37" s="66" t="s">
        <v>51</v>
      </c>
      <c r="L37" s="344"/>
      <c r="M37" s="345"/>
      <c r="N37" s="345"/>
      <c r="O37" s="345"/>
      <c r="P37" s="345"/>
      <c r="Q37" s="345"/>
      <c r="R37" s="345"/>
      <c r="S37" s="345"/>
      <c r="T37" s="345"/>
      <c r="U37" s="346"/>
      <c r="V37" s="114" t="s">
        <v>21</v>
      </c>
      <c r="W37" s="33"/>
      <c r="X37" s="33"/>
      <c r="AF37" s="27"/>
      <c r="AG37" s="27"/>
      <c r="AH37" s="98">
        <v>31</v>
      </c>
    </row>
    <row r="38" spans="1:24" ht="13.5">
      <c r="A38" s="27"/>
      <c r="B38" s="57">
        <v>13</v>
      </c>
      <c r="C38" s="141" t="str">
        <f t="shared" si="3"/>
        <v>選択する</v>
      </c>
      <c r="D38" s="137" t="str">
        <f t="shared" si="2"/>
        <v>  </v>
      </c>
      <c r="E38" s="110"/>
      <c r="F38" s="66" t="s">
        <v>52</v>
      </c>
      <c r="G38" s="105"/>
      <c r="H38" s="105"/>
      <c r="I38" s="356"/>
      <c r="J38" s="357"/>
      <c r="K38" s="66" t="s">
        <v>51</v>
      </c>
      <c r="L38" s="344"/>
      <c r="M38" s="345"/>
      <c r="N38" s="345"/>
      <c r="O38" s="345"/>
      <c r="P38" s="345"/>
      <c r="Q38" s="345"/>
      <c r="R38" s="345"/>
      <c r="S38" s="345"/>
      <c r="T38" s="345"/>
      <c r="U38" s="346"/>
      <c r="V38" s="114" t="s">
        <v>21</v>
      </c>
      <c r="W38" s="33"/>
      <c r="X38" s="33"/>
    </row>
    <row r="39" spans="1:24" ht="13.5">
      <c r="A39" s="27"/>
      <c r="B39" s="57">
        <v>14</v>
      </c>
      <c r="C39" s="141" t="str">
        <f t="shared" si="3"/>
        <v>選択する</v>
      </c>
      <c r="D39" s="137" t="str">
        <f t="shared" si="2"/>
        <v>  </v>
      </c>
      <c r="E39" s="110"/>
      <c r="F39" s="66" t="s">
        <v>52</v>
      </c>
      <c r="G39" s="105"/>
      <c r="H39" s="105"/>
      <c r="I39" s="356"/>
      <c r="J39" s="357"/>
      <c r="K39" s="66" t="s">
        <v>51</v>
      </c>
      <c r="L39" s="344"/>
      <c r="M39" s="345"/>
      <c r="N39" s="345"/>
      <c r="O39" s="345"/>
      <c r="P39" s="345"/>
      <c r="Q39" s="345"/>
      <c r="R39" s="345"/>
      <c r="S39" s="345"/>
      <c r="T39" s="345"/>
      <c r="U39" s="346"/>
      <c r="V39" s="114" t="s">
        <v>21</v>
      </c>
      <c r="W39" s="33"/>
      <c r="X39" s="33"/>
    </row>
    <row r="40" spans="1:24" ht="13.5">
      <c r="A40" s="27"/>
      <c r="B40" s="57">
        <v>15</v>
      </c>
      <c r="C40" s="141" t="str">
        <f t="shared" si="3"/>
        <v>選択する</v>
      </c>
      <c r="D40" s="137" t="str">
        <f t="shared" si="2"/>
        <v>  </v>
      </c>
      <c r="E40" s="110"/>
      <c r="F40" s="66" t="s">
        <v>52</v>
      </c>
      <c r="G40" s="105"/>
      <c r="H40" s="105"/>
      <c r="I40" s="356"/>
      <c r="J40" s="357"/>
      <c r="K40" s="66" t="s">
        <v>51</v>
      </c>
      <c r="L40" s="344"/>
      <c r="M40" s="345"/>
      <c r="N40" s="345"/>
      <c r="O40" s="345"/>
      <c r="P40" s="345"/>
      <c r="Q40" s="345"/>
      <c r="R40" s="345"/>
      <c r="S40" s="345"/>
      <c r="T40" s="345"/>
      <c r="U40" s="346"/>
      <c r="V40" s="114" t="s">
        <v>21</v>
      </c>
      <c r="W40" s="33"/>
      <c r="X40" s="33"/>
    </row>
    <row r="41" spans="1:24" ht="13.5">
      <c r="A41" s="27"/>
      <c r="B41" s="57">
        <v>16</v>
      </c>
      <c r="C41" s="141" t="str">
        <f t="shared" si="3"/>
        <v>選択する</v>
      </c>
      <c r="D41" s="137" t="str">
        <f t="shared" si="2"/>
        <v>  </v>
      </c>
      <c r="E41" s="110"/>
      <c r="F41" s="66" t="s">
        <v>52</v>
      </c>
      <c r="G41" s="105"/>
      <c r="H41" s="105"/>
      <c r="I41" s="356"/>
      <c r="J41" s="357"/>
      <c r="K41" s="66" t="s">
        <v>51</v>
      </c>
      <c r="L41" s="344"/>
      <c r="M41" s="345"/>
      <c r="N41" s="345"/>
      <c r="O41" s="345"/>
      <c r="P41" s="345"/>
      <c r="Q41" s="345"/>
      <c r="R41" s="345"/>
      <c r="S41" s="345"/>
      <c r="T41" s="345"/>
      <c r="U41" s="346"/>
      <c r="V41" s="114" t="s">
        <v>21</v>
      </c>
      <c r="W41" s="33"/>
      <c r="X41" s="33"/>
    </row>
    <row r="42" spans="1:24" ht="13.5">
      <c r="A42" s="27"/>
      <c r="B42" s="58">
        <v>17</v>
      </c>
      <c r="C42" s="141" t="str">
        <f t="shared" si="3"/>
        <v>選択する</v>
      </c>
      <c r="D42" s="138" t="str">
        <f t="shared" si="2"/>
        <v>  </v>
      </c>
      <c r="E42" s="111"/>
      <c r="F42" s="67" t="s">
        <v>52</v>
      </c>
      <c r="G42" s="108"/>
      <c r="H42" s="108"/>
      <c r="I42" s="356"/>
      <c r="J42" s="357"/>
      <c r="K42" s="67" t="s">
        <v>51</v>
      </c>
      <c r="L42" s="344"/>
      <c r="M42" s="345"/>
      <c r="N42" s="345"/>
      <c r="O42" s="345"/>
      <c r="P42" s="345"/>
      <c r="Q42" s="345"/>
      <c r="R42" s="345"/>
      <c r="S42" s="345"/>
      <c r="T42" s="345"/>
      <c r="U42" s="346"/>
      <c r="V42" s="114" t="s">
        <v>21</v>
      </c>
      <c r="W42" s="33"/>
      <c r="X42" s="33"/>
    </row>
    <row r="43" spans="1:24" ht="14.25" thickBot="1">
      <c r="A43" s="27"/>
      <c r="B43" s="59">
        <v>18</v>
      </c>
      <c r="C43" s="142" t="str">
        <f>C26</f>
        <v>選択する</v>
      </c>
      <c r="D43" s="139" t="str">
        <f t="shared" si="2"/>
        <v>  </v>
      </c>
      <c r="E43" s="112"/>
      <c r="F43" s="68" t="s">
        <v>52</v>
      </c>
      <c r="G43" s="106"/>
      <c r="H43" s="106"/>
      <c r="I43" s="370"/>
      <c r="J43" s="371"/>
      <c r="K43" s="68" t="s">
        <v>51</v>
      </c>
      <c r="L43" s="347"/>
      <c r="M43" s="348"/>
      <c r="N43" s="348"/>
      <c r="O43" s="348"/>
      <c r="P43" s="348"/>
      <c r="Q43" s="348"/>
      <c r="R43" s="348"/>
      <c r="S43" s="348"/>
      <c r="T43" s="348"/>
      <c r="U43" s="349"/>
      <c r="V43" s="115" t="s">
        <v>21</v>
      </c>
      <c r="W43" s="33"/>
      <c r="X43" s="33"/>
    </row>
    <row r="44" ht="6" customHeight="1" thickBot="1"/>
    <row r="45" spans="2:22" ht="13.5">
      <c r="B45" s="54" t="s">
        <v>136</v>
      </c>
      <c r="C45" s="47" t="s">
        <v>234</v>
      </c>
      <c r="D45" s="43" t="s">
        <v>32</v>
      </c>
      <c r="E45" s="414" t="s">
        <v>238</v>
      </c>
      <c r="F45" s="415"/>
      <c r="G45" s="415"/>
      <c r="H45" s="415"/>
      <c r="I45" s="415"/>
      <c r="J45" s="415"/>
      <c r="K45" s="415"/>
      <c r="L45" s="415"/>
      <c r="M45" s="415"/>
      <c r="N45" s="415"/>
      <c r="O45" s="415"/>
      <c r="P45" s="415"/>
      <c r="Q45" s="415"/>
      <c r="R45" s="415"/>
      <c r="S45" s="415"/>
      <c r="T45" s="415"/>
      <c r="U45" s="415"/>
      <c r="V45" s="416"/>
    </row>
    <row r="46" spans="2:26" ht="13.5">
      <c r="B46" s="56">
        <v>4</v>
      </c>
      <c r="C46" s="140" t="str">
        <f>C12</f>
        <v>選択する</v>
      </c>
      <c r="D46" s="136">
        <f>IF('エントリー変更情報'!C12=1,CONCATENATE('スタッフ選手情報'!C11),"")</f>
      </c>
      <c r="E46" s="417"/>
      <c r="F46" s="418"/>
      <c r="G46" s="418"/>
      <c r="H46" s="418"/>
      <c r="I46" s="418"/>
      <c r="J46" s="418"/>
      <c r="K46" s="418"/>
      <c r="L46" s="418"/>
      <c r="M46" s="418"/>
      <c r="N46" s="418"/>
      <c r="O46" s="418"/>
      <c r="P46" s="418"/>
      <c r="Q46" s="418"/>
      <c r="R46" s="418"/>
      <c r="S46" s="418"/>
      <c r="T46" s="418"/>
      <c r="U46" s="418"/>
      <c r="V46" s="419"/>
      <c r="Y46" s="6" t="s">
        <v>295</v>
      </c>
      <c r="Z46" s="6" t="s">
        <v>296</v>
      </c>
    </row>
    <row r="47" spans="2:26" ht="13.5">
      <c r="B47" s="57">
        <v>5</v>
      </c>
      <c r="C47" s="141" t="str">
        <f>C30</f>
        <v>選択する</v>
      </c>
      <c r="D47" s="137">
        <f>IF('エントリー変更情報'!C13=1,CONCATENATE('スタッフ選手情報'!C12),"")</f>
      </c>
      <c r="E47" s="420"/>
      <c r="F47" s="421"/>
      <c r="G47" s="421"/>
      <c r="H47" s="421"/>
      <c r="I47" s="421"/>
      <c r="J47" s="421"/>
      <c r="K47" s="421"/>
      <c r="L47" s="421"/>
      <c r="M47" s="421"/>
      <c r="N47" s="421"/>
      <c r="O47" s="421"/>
      <c r="P47" s="421"/>
      <c r="Q47" s="421"/>
      <c r="R47" s="421"/>
      <c r="S47" s="421"/>
      <c r="T47" s="421"/>
      <c r="U47" s="421"/>
      <c r="V47" s="422"/>
      <c r="Y47" s="6"/>
      <c r="Z47" s="6" t="s">
        <v>297</v>
      </c>
    </row>
    <row r="48" spans="2:22" ht="13.5">
      <c r="B48" s="57">
        <v>6</v>
      </c>
      <c r="C48" s="141" t="str">
        <f aca="true" t="shared" si="4" ref="C48:C59">C31</f>
        <v>選択する</v>
      </c>
      <c r="D48" s="137">
        <f>IF('エントリー変更情報'!C14=1,CONCATENATE('スタッフ選手情報'!C13),"")</f>
      </c>
      <c r="E48" s="420"/>
      <c r="F48" s="421"/>
      <c r="G48" s="421"/>
      <c r="H48" s="421"/>
      <c r="I48" s="421"/>
      <c r="J48" s="421"/>
      <c r="K48" s="421"/>
      <c r="L48" s="421"/>
      <c r="M48" s="421"/>
      <c r="N48" s="421"/>
      <c r="O48" s="421"/>
      <c r="P48" s="421"/>
      <c r="Q48" s="421"/>
      <c r="R48" s="421"/>
      <c r="S48" s="421"/>
      <c r="T48" s="421"/>
      <c r="U48" s="421"/>
      <c r="V48" s="422"/>
    </row>
    <row r="49" spans="2:22" ht="13.5">
      <c r="B49" s="57">
        <v>7</v>
      </c>
      <c r="C49" s="141" t="str">
        <f t="shared" si="4"/>
        <v>選択する</v>
      </c>
      <c r="D49" s="137">
        <f>IF('エントリー変更情報'!C15=1,CONCATENATE('スタッフ選手情報'!C14),"")</f>
      </c>
      <c r="E49" s="420"/>
      <c r="F49" s="421"/>
      <c r="G49" s="421"/>
      <c r="H49" s="421"/>
      <c r="I49" s="421"/>
      <c r="J49" s="421"/>
      <c r="K49" s="421"/>
      <c r="L49" s="421"/>
      <c r="M49" s="421"/>
      <c r="N49" s="421"/>
      <c r="O49" s="421"/>
      <c r="P49" s="421"/>
      <c r="Q49" s="421"/>
      <c r="R49" s="421"/>
      <c r="S49" s="421"/>
      <c r="T49" s="421"/>
      <c r="U49" s="421"/>
      <c r="V49" s="422"/>
    </row>
    <row r="50" spans="2:22" ht="13.5">
      <c r="B50" s="57">
        <v>8</v>
      </c>
      <c r="C50" s="141" t="str">
        <f t="shared" si="4"/>
        <v>選択する</v>
      </c>
      <c r="D50" s="137">
        <f>IF('エントリー変更情報'!C16=1,CONCATENATE('スタッフ選手情報'!C15),"")</f>
      </c>
      <c r="E50" s="420"/>
      <c r="F50" s="421"/>
      <c r="G50" s="421"/>
      <c r="H50" s="421"/>
      <c r="I50" s="421"/>
      <c r="J50" s="421"/>
      <c r="K50" s="421"/>
      <c r="L50" s="421"/>
      <c r="M50" s="421"/>
      <c r="N50" s="421"/>
      <c r="O50" s="421"/>
      <c r="P50" s="421"/>
      <c r="Q50" s="421"/>
      <c r="R50" s="421"/>
      <c r="S50" s="421"/>
      <c r="T50" s="421"/>
      <c r="U50" s="421"/>
      <c r="V50" s="422"/>
    </row>
    <row r="51" spans="2:22" ht="13.5">
      <c r="B51" s="57">
        <v>9</v>
      </c>
      <c r="C51" s="141" t="str">
        <f t="shared" si="4"/>
        <v>選択する</v>
      </c>
      <c r="D51" s="137">
        <f>IF('エントリー変更情報'!C17=1,CONCATENATE('スタッフ選手情報'!C16),"")</f>
      </c>
      <c r="E51" s="420"/>
      <c r="F51" s="421"/>
      <c r="G51" s="421"/>
      <c r="H51" s="421"/>
      <c r="I51" s="421"/>
      <c r="J51" s="421"/>
      <c r="K51" s="421"/>
      <c r="L51" s="421"/>
      <c r="M51" s="421"/>
      <c r="N51" s="421"/>
      <c r="O51" s="421"/>
      <c r="P51" s="421"/>
      <c r="Q51" s="421"/>
      <c r="R51" s="421"/>
      <c r="S51" s="421"/>
      <c r="T51" s="421"/>
      <c r="U51" s="421"/>
      <c r="V51" s="422"/>
    </row>
    <row r="52" spans="2:22" ht="13.5">
      <c r="B52" s="57">
        <v>10</v>
      </c>
      <c r="C52" s="141" t="str">
        <f t="shared" si="4"/>
        <v>選択する</v>
      </c>
      <c r="D52" s="137">
        <f>IF('エントリー変更情報'!C18=1,CONCATENATE('スタッフ選手情報'!C17),"")</f>
      </c>
      <c r="E52" s="420"/>
      <c r="F52" s="421"/>
      <c r="G52" s="421"/>
      <c r="H52" s="421"/>
      <c r="I52" s="421"/>
      <c r="J52" s="421"/>
      <c r="K52" s="421"/>
      <c r="L52" s="421"/>
      <c r="M52" s="421"/>
      <c r="N52" s="421"/>
      <c r="O52" s="421"/>
      <c r="P52" s="421"/>
      <c r="Q52" s="421"/>
      <c r="R52" s="421"/>
      <c r="S52" s="421"/>
      <c r="T52" s="421"/>
      <c r="U52" s="421"/>
      <c r="V52" s="422"/>
    </row>
    <row r="53" spans="2:22" ht="13.5">
      <c r="B53" s="57">
        <v>11</v>
      </c>
      <c r="C53" s="141" t="str">
        <f t="shared" si="4"/>
        <v>選択する</v>
      </c>
      <c r="D53" s="137">
        <f>IF('エントリー変更情報'!C19=1,CONCATENATE('スタッフ選手情報'!C18),"")</f>
      </c>
      <c r="E53" s="420"/>
      <c r="F53" s="421"/>
      <c r="G53" s="421"/>
      <c r="H53" s="421"/>
      <c r="I53" s="421"/>
      <c r="J53" s="421"/>
      <c r="K53" s="421"/>
      <c r="L53" s="421"/>
      <c r="M53" s="421"/>
      <c r="N53" s="421"/>
      <c r="O53" s="421"/>
      <c r="P53" s="421"/>
      <c r="Q53" s="421"/>
      <c r="R53" s="421"/>
      <c r="S53" s="421"/>
      <c r="T53" s="421"/>
      <c r="U53" s="421"/>
      <c r="V53" s="422"/>
    </row>
    <row r="54" spans="2:22" ht="13.5">
      <c r="B54" s="57">
        <v>12</v>
      </c>
      <c r="C54" s="141" t="str">
        <f t="shared" si="4"/>
        <v>選択する</v>
      </c>
      <c r="D54" s="137">
        <f>IF('エントリー変更情報'!C20=1,CONCATENATE('スタッフ選手情報'!C19),"")</f>
      </c>
      <c r="E54" s="420"/>
      <c r="F54" s="421"/>
      <c r="G54" s="421"/>
      <c r="H54" s="421"/>
      <c r="I54" s="421"/>
      <c r="J54" s="421"/>
      <c r="K54" s="421"/>
      <c r="L54" s="421"/>
      <c r="M54" s="421"/>
      <c r="N54" s="421"/>
      <c r="O54" s="421"/>
      <c r="P54" s="421"/>
      <c r="Q54" s="421"/>
      <c r="R54" s="421"/>
      <c r="S54" s="421"/>
      <c r="T54" s="421"/>
      <c r="U54" s="421"/>
      <c r="V54" s="422"/>
    </row>
    <row r="55" spans="2:22" ht="13.5">
      <c r="B55" s="57">
        <v>13</v>
      </c>
      <c r="C55" s="141" t="str">
        <f t="shared" si="4"/>
        <v>選択する</v>
      </c>
      <c r="D55" s="137">
        <f>IF('エントリー変更情報'!C21=1,CONCATENATE('スタッフ選手情報'!C20),"")</f>
      </c>
      <c r="E55" s="420"/>
      <c r="F55" s="421"/>
      <c r="G55" s="421"/>
      <c r="H55" s="421"/>
      <c r="I55" s="421"/>
      <c r="J55" s="421"/>
      <c r="K55" s="421"/>
      <c r="L55" s="421"/>
      <c r="M55" s="421"/>
      <c r="N55" s="421"/>
      <c r="O55" s="421"/>
      <c r="P55" s="421"/>
      <c r="Q55" s="421"/>
      <c r="R55" s="421"/>
      <c r="S55" s="421"/>
      <c r="T55" s="421"/>
      <c r="U55" s="421"/>
      <c r="V55" s="422"/>
    </row>
    <row r="56" spans="2:22" ht="13.5">
      <c r="B56" s="57">
        <v>14</v>
      </c>
      <c r="C56" s="141" t="str">
        <f t="shared" si="4"/>
        <v>選択する</v>
      </c>
      <c r="D56" s="137">
        <f>IF('エントリー変更情報'!C22=1,CONCATENATE('スタッフ選手情報'!C21),"")</f>
      </c>
      <c r="E56" s="420"/>
      <c r="F56" s="421"/>
      <c r="G56" s="421"/>
      <c r="H56" s="421"/>
      <c r="I56" s="421"/>
      <c r="J56" s="421"/>
      <c r="K56" s="421"/>
      <c r="L56" s="421"/>
      <c r="M56" s="421"/>
      <c r="N56" s="421"/>
      <c r="O56" s="421"/>
      <c r="P56" s="421"/>
      <c r="Q56" s="421"/>
      <c r="R56" s="421"/>
      <c r="S56" s="421"/>
      <c r="T56" s="421"/>
      <c r="U56" s="421"/>
      <c r="V56" s="422"/>
    </row>
    <row r="57" spans="2:22" ht="13.5">
      <c r="B57" s="57">
        <v>15</v>
      </c>
      <c r="C57" s="141" t="str">
        <f t="shared" si="4"/>
        <v>選択する</v>
      </c>
      <c r="D57" s="137">
        <f>IF('エントリー変更情報'!C23=1,CONCATENATE('スタッフ選手情報'!C22),"")</f>
      </c>
      <c r="E57" s="420"/>
      <c r="F57" s="421"/>
      <c r="G57" s="421"/>
      <c r="H57" s="421"/>
      <c r="I57" s="421"/>
      <c r="J57" s="421"/>
      <c r="K57" s="421"/>
      <c r="L57" s="421"/>
      <c r="M57" s="421"/>
      <c r="N57" s="421"/>
      <c r="O57" s="421"/>
      <c r="P57" s="421"/>
      <c r="Q57" s="421"/>
      <c r="R57" s="421"/>
      <c r="S57" s="421"/>
      <c r="T57" s="421"/>
      <c r="U57" s="421"/>
      <c r="V57" s="422"/>
    </row>
    <row r="58" spans="2:22" ht="13.5">
      <c r="B58" s="57">
        <v>16</v>
      </c>
      <c r="C58" s="141" t="str">
        <f t="shared" si="4"/>
        <v>選択する</v>
      </c>
      <c r="D58" s="137">
        <f>IF('エントリー変更情報'!C24=1,CONCATENATE('スタッフ選手情報'!C23),"")</f>
      </c>
      <c r="E58" s="420"/>
      <c r="F58" s="421"/>
      <c r="G58" s="421"/>
      <c r="H58" s="421"/>
      <c r="I58" s="421"/>
      <c r="J58" s="421"/>
      <c r="K58" s="421"/>
      <c r="L58" s="421"/>
      <c r="M58" s="421"/>
      <c r="N58" s="421"/>
      <c r="O58" s="421"/>
      <c r="P58" s="421"/>
      <c r="Q58" s="421"/>
      <c r="R58" s="421"/>
      <c r="S58" s="421"/>
      <c r="T58" s="421"/>
      <c r="U58" s="421"/>
      <c r="V58" s="422"/>
    </row>
    <row r="59" spans="2:22" ht="13.5">
      <c r="B59" s="58">
        <v>17</v>
      </c>
      <c r="C59" s="141" t="str">
        <f t="shared" si="4"/>
        <v>選択する</v>
      </c>
      <c r="D59" s="137">
        <f>IF('エントリー変更情報'!C25=1,CONCATENATE('スタッフ選手情報'!C24),"")</f>
      </c>
      <c r="E59" s="420"/>
      <c r="F59" s="421"/>
      <c r="G59" s="421"/>
      <c r="H59" s="421"/>
      <c r="I59" s="421"/>
      <c r="J59" s="421"/>
      <c r="K59" s="421"/>
      <c r="L59" s="421"/>
      <c r="M59" s="421"/>
      <c r="N59" s="421"/>
      <c r="O59" s="421"/>
      <c r="P59" s="421"/>
      <c r="Q59" s="421"/>
      <c r="R59" s="421"/>
      <c r="S59" s="421"/>
      <c r="T59" s="421"/>
      <c r="U59" s="421"/>
      <c r="V59" s="422"/>
    </row>
    <row r="60" spans="2:22" ht="14.25" thickBot="1">
      <c r="B60" s="59">
        <v>18</v>
      </c>
      <c r="C60" s="142" t="str">
        <f>C43</f>
        <v>選択する</v>
      </c>
      <c r="D60" s="143">
        <f>IF('エントリー変更情報'!C26=1,CONCATENATE('スタッフ選手情報'!C25),"")</f>
      </c>
      <c r="E60" s="423"/>
      <c r="F60" s="424"/>
      <c r="G60" s="424"/>
      <c r="H60" s="424"/>
      <c r="I60" s="424"/>
      <c r="J60" s="424"/>
      <c r="K60" s="424"/>
      <c r="L60" s="424"/>
      <c r="M60" s="424"/>
      <c r="N60" s="424"/>
      <c r="O60" s="424"/>
      <c r="P60" s="424"/>
      <c r="Q60" s="424"/>
      <c r="R60" s="424"/>
      <c r="S60" s="424"/>
      <c r="T60" s="424"/>
      <c r="U60" s="424"/>
      <c r="V60" s="425"/>
    </row>
    <row r="62" spans="23:27" ht="13.5">
      <c r="W62" s="27" t="s">
        <v>285</v>
      </c>
      <c r="X62" s="27"/>
      <c r="AA62" s="27"/>
    </row>
    <row r="63" spans="23:27" ht="13.5">
      <c r="W63" s="27" t="s">
        <v>281</v>
      </c>
      <c r="X63" s="27"/>
      <c r="AA63" s="27"/>
    </row>
    <row r="64" ht="13.5">
      <c r="AA64" s="27"/>
    </row>
    <row r="65" ht="13.5">
      <c r="AA65" s="27"/>
    </row>
    <row r="66" spans="23:27" ht="13.5">
      <c r="W66" s="27" t="s">
        <v>286</v>
      </c>
      <c r="X66" s="27"/>
      <c r="AA66" s="27"/>
    </row>
    <row r="67" spans="23:27" ht="13.5">
      <c r="W67" s="27" t="s">
        <v>276</v>
      </c>
      <c r="X67" s="27"/>
      <c r="AA67" s="27"/>
    </row>
    <row r="68" spans="23:27" ht="13.5">
      <c r="W68" s="27" t="s">
        <v>278</v>
      </c>
      <c r="X68" s="27"/>
      <c r="AA68" s="27"/>
    </row>
    <row r="69" spans="23:27" ht="13.5">
      <c r="W69" s="27" t="s">
        <v>279</v>
      </c>
      <c r="X69" s="27"/>
      <c r="AA69" s="27"/>
    </row>
    <row r="70" spans="23:24" ht="13.5">
      <c r="W70" s="27" t="s">
        <v>283</v>
      </c>
      <c r="X70" s="27"/>
    </row>
  </sheetData>
  <sheetProtection/>
  <mergeCells count="132">
    <mergeCell ref="E55:V55"/>
    <mergeCell ref="E56:V56"/>
    <mergeCell ref="E57:V57"/>
    <mergeCell ref="E58:V58"/>
    <mergeCell ref="E59:V59"/>
    <mergeCell ref="E60:V60"/>
    <mergeCell ref="E49:V49"/>
    <mergeCell ref="E50:V50"/>
    <mergeCell ref="E51:V51"/>
    <mergeCell ref="E52:V52"/>
    <mergeCell ref="E53:V53"/>
    <mergeCell ref="E54:V54"/>
    <mergeCell ref="L6:U6"/>
    <mergeCell ref="V6:W6"/>
    <mergeCell ref="E45:V45"/>
    <mergeCell ref="E46:V46"/>
    <mergeCell ref="E47:V47"/>
    <mergeCell ref="E48:V48"/>
    <mergeCell ref="A7:B7"/>
    <mergeCell ref="E7:H7"/>
    <mergeCell ref="J7:K7"/>
    <mergeCell ref="L7:U7"/>
    <mergeCell ref="A1:W1"/>
    <mergeCell ref="A5:B5"/>
    <mergeCell ref="E5:G5"/>
    <mergeCell ref="A6:B6"/>
    <mergeCell ref="E6:H6"/>
    <mergeCell ref="J6:K6"/>
    <mergeCell ref="A9:B9"/>
    <mergeCell ref="E9:H9"/>
    <mergeCell ref="J9:K9"/>
    <mergeCell ref="L9:U9"/>
    <mergeCell ref="V7:W7"/>
    <mergeCell ref="A8:B8"/>
    <mergeCell ref="E8:H8"/>
    <mergeCell ref="J8:K8"/>
    <mergeCell ref="L8:U8"/>
    <mergeCell ref="V8:W8"/>
    <mergeCell ref="E13:H13"/>
    <mergeCell ref="J13:K13"/>
    <mergeCell ref="L13:U13"/>
    <mergeCell ref="V13:W13"/>
    <mergeCell ref="V9:W9"/>
    <mergeCell ref="E11:G11"/>
    <mergeCell ref="E12:H12"/>
    <mergeCell ref="J12:K12"/>
    <mergeCell ref="L12:U12"/>
    <mergeCell ref="V12:W12"/>
    <mergeCell ref="E15:H15"/>
    <mergeCell ref="J15:K15"/>
    <mergeCell ref="L15:U15"/>
    <mergeCell ref="V15:W15"/>
    <mergeCell ref="E14:H14"/>
    <mergeCell ref="J14:K14"/>
    <mergeCell ref="L14:U14"/>
    <mergeCell ref="V14:W14"/>
    <mergeCell ref="E17:H17"/>
    <mergeCell ref="J17:K17"/>
    <mergeCell ref="L17:U17"/>
    <mergeCell ref="V17:W17"/>
    <mergeCell ref="E16:H16"/>
    <mergeCell ref="J16:K16"/>
    <mergeCell ref="L16:U16"/>
    <mergeCell ref="V16:W16"/>
    <mergeCell ref="E19:H19"/>
    <mergeCell ref="J19:K19"/>
    <mergeCell ref="L19:U19"/>
    <mergeCell ref="V19:W19"/>
    <mergeCell ref="E18:H18"/>
    <mergeCell ref="J18:K18"/>
    <mergeCell ref="L18:U18"/>
    <mergeCell ref="V18:W18"/>
    <mergeCell ref="E21:H21"/>
    <mergeCell ref="J21:K21"/>
    <mergeCell ref="L21:U21"/>
    <mergeCell ref="V21:W21"/>
    <mergeCell ref="E20:H20"/>
    <mergeCell ref="J20:K20"/>
    <mergeCell ref="L20:U20"/>
    <mergeCell ref="V20:W20"/>
    <mergeCell ref="V25:W25"/>
    <mergeCell ref="E22:H22"/>
    <mergeCell ref="J22:K22"/>
    <mergeCell ref="L22:U22"/>
    <mergeCell ref="V22:W22"/>
    <mergeCell ref="E23:H23"/>
    <mergeCell ref="J23:K23"/>
    <mergeCell ref="L23:U23"/>
    <mergeCell ref="V23:W23"/>
    <mergeCell ref="E24:H24"/>
    <mergeCell ref="J24:K24"/>
    <mergeCell ref="L24:U24"/>
    <mergeCell ref="V24:W24"/>
    <mergeCell ref="L30:U30"/>
    <mergeCell ref="V26:W26"/>
    <mergeCell ref="I28:J28"/>
    <mergeCell ref="L28:U28"/>
    <mergeCell ref="L29:U29"/>
    <mergeCell ref="I30:J30"/>
    <mergeCell ref="I35:J35"/>
    <mergeCell ref="L35:U35"/>
    <mergeCell ref="I31:J31"/>
    <mergeCell ref="L31:U31"/>
    <mergeCell ref="E26:H26"/>
    <mergeCell ref="J26:K26"/>
    <mergeCell ref="L26:U26"/>
    <mergeCell ref="I29:J29"/>
    <mergeCell ref="I32:J32"/>
    <mergeCell ref="L32:U32"/>
    <mergeCell ref="I33:J33"/>
    <mergeCell ref="L33:U33"/>
    <mergeCell ref="E25:H25"/>
    <mergeCell ref="J25:K25"/>
    <mergeCell ref="L25:U25"/>
    <mergeCell ref="I42:J42"/>
    <mergeCell ref="L42:U42"/>
    <mergeCell ref="I34:J34"/>
    <mergeCell ref="L34:U34"/>
    <mergeCell ref="I43:J43"/>
    <mergeCell ref="L43:U43"/>
    <mergeCell ref="I38:J38"/>
    <mergeCell ref="L38:U38"/>
    <mergeCell ref="I39:J39"/>
    <mergeCell ref="L39:U39"/>
    <mergeCell ref="I36:J36"/>
    <mergeCell ref="L36:U36"/>
    <mergeCell ref="I37:J37"/>
    <mergeCell ref="L37:U37"/>
    <mergeCell ref="I41:J41"/>
    <mergeCell ref="L41:U41"/>
    <mergeCell ref="I40:J40"/>
    <mergeCell ref="L40:U40"/>
  </mergeCells>
  <dataValidations count="6">
    <dataValidation type="list" allowBlank="1" showInputMessage="1" showErrorMessage="1" sqref="C12:C26 C6:C9">
      <formula1>$AE$6:$AE$8</formula1>
    </dataValidation>
    <dataValidation type="list" allowBlank="1" showInputMessage="1" showErrorMessage="1" sqref="E3">
      <formula1>$AF$6:$AF$12</formula1>
    </dataValidation>
    <dataValidation type="list" allowBlank="1" showInputMessage="1" showErrorMessage="1" sqref="G3">
      <formula1>$AG$6:$AG$18</formula1>
    </dataValidation>
    <dataValidation type="list" allowBlank="1" showInputMessage="1" showErrorMessage="1" sqref="I3">
      <formula1>$AH$6:$AH$37</formula1>
    </dataValidation>
    <dataValidation type="list" allowBlank="1" showInputMessage="1" showErrorMessage="1" sqref="X6:X8">
      <formula1>$AF$29:$AF$31</formula1>
    </dataValidation>
    <dataValidation type="list" allowBlank="1" showInputMessage="1" showErrorMessage="1" sqref="V29:V43">
      <formula1>$AE$29:$AE$34</formula1>
    </dataValidation>
  </dataValidations>
  <printOptions/>
  <pageMargins left="0.3937007874015748" right="0.3937007874015748" top="0.7874015748031497" bottom="0.3937007874015748" header="0.5118110236220472" footer="0.5118110236220472"/>
  <pageSetup horizontalDpi="360" verticalDpi="36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Sheet6">
    <tabColor indexed="10"/>
  </sheetPr>
  <dimension ref="A1:AD58"/>
  <sheetViews>
    <sheetView zoomScalePageLayoutView="0" workbookViewId="0" topLeftCell="A1">
      <selection activeCell="A1" sqref="A1:V1"/>
    </sheetView>
  </sheetViews>
  <sheetFormatPr defaultColWidth="9.00390625" defaultRowHeight="13.5"/>
  <cols>
    <col min="1" max="1" width="4.625" style="0" customWidth="1"/>
    <col min="2" max="2" width="6.125" style="0" customWidth="1"/>
    <col min="3" max="17" width="3.00390625" style="0" customWidth="1"/>
    <col min="18" max="20" width="3.125" style="0" customWidth="1"/>
    <col min="21" max="21" width="1.625" style="0" customWidth="1"/>
    <col min="22" max="22" width="3.125" style="0" customWidth="1"/>
    <col min="23" max="23" width="1.625" style="0" customWidth="1"/>
    <col min="24" max="24" width="3.125" style="0" customWidth="1"/>
    <col min="25" max="25" width="2.125" style="0" customWidth="1"/>
    <col min="26" max="26" width="3.125" style="0" customWidth="1"/>
    <col min="27" max="27" width="1.625" style="0" customWidth="1"/>
    <col min="28" max="30" width="3.125" style="0" customWidth="1"/>
  </cols>
  <sheetData>
    <row r="1" spans="1:30" ht="15" customHeight="1">
      <c r="A1" s="466" t="str">
        <f>+'大会開催要項'!B2</f>
        <v>第２３回東北高等学校男女新人バスケットボール選手権大会</v>
      </c>
      <c r="B1" s="466"/>
      <c r="C1" s="466"/>
      <c r="D1" s="466"/>
      <c r="E1" s="466"/>
      <c r="F1" s="466"/>
      <c r="G1" s="466"/>
      <c r="H1" s="466"/>
      <c r="I1" s="466"/>
      <c r="J1" s="466"/>
      <c r="K1" s="466"/>
      <c r="L1" s="466"/>
      <c r="M1" s="466"/>
      <c r="N1" s="466"/>
      <c r="O1" s="466"/>
      <c r="P1" s="466"/>
      <c r="Q1" s="466"/>
      <c r="R1" s="466"/>
      <c r="S1" s="466"/>
      <c r="T1" s="466"/>
      <c r="U1" s="466"/>
      <c r="V1" s="466"/>
      <c r="W1" s="25"/>
      <c r="X1" s="471" t="s">
        <v>316</v>
      </c>
      <c r="Y1" s="459"/>
      <c r="Z1" s="472"/>
      <c r="AA1" s="458">
        <f>IF('チーム基本情報'!P5="選択する","",('チーム基本情報'!P5))</f>
      </c>
      <c r="AB1" s="459"/>
      <c r="AC1" s="459"/>
      <c r="AD1" s="460"/>
    </row>
    <row r="2" spans="1:30" ht="15" customHeight="1">
      <c r="A2" s="466"/>
      <c r="B2" s="466"/>
      <c r="C2" s="466"/>
      <c r="D2" s="466"/>
      <c r="E2" s="466"/>
      <c r="F2" s="466"/>
      <c r="G2" s="466"/>
      <c r="H2" s="466"/>
      <c r="I2" s="466"/>
      <c r="J2" s="466"/>
      <c r="K2" s="466"/>
      <c r="L2" s="466"/>
      <c r="M2" s="466"/>
      <c r="N2" s="466"/>
      <c r="O2" s="466"/>
      <c r="P2" s="466"/>
      <c r="Q2" s="466"/>
      <c r="R2" s="466"/>
      <c r="S2" s="466"/>
      <c r="T2" s="466"/>
      <c r="U2" s="466"/>
      <c r="V2" s="466"/>
      <c r="W2" s="26"/>
      <c r="X2" s="468" t="s">
        <v>104</v>
      </c>
      <c r="Y2" s="469"/>
      <c r="Z2" s="470"/>
      <c r="AA2" s="461">
        <f>IF('チーム基本情報'!I5="選択する","",CONCATENATE('チーム基本情報'!I5))</f>
      </c>
      <c r="AB2" s="462"/>
      <c r="AC2" s="462"/>
      <c r="AD2" s="463"/>
    </row>
    <row r="3" spans="1:30" ht="17.25" customHeight="1" thickBot="1">
      <c r="A3" s="467" t="s">
        <v>230</v>
      </c>
      <c r="B3" s="467"/>
      <c r="C3" s="467"/>
      <c r="D3" s="467"/>
      <c r="E3" s="467"/>
      <c r="F3" s="467"/>
      <c r="G3" s="467"/>
      <c r="H3" s="467"/>
      <c r="I3" s="467"/>
      <c r="J3" s="467"/>
      <c r="K3" s="467"/>
      <c r="L3" s="467"/>
      <c r="M3" s="467"/>
      <c r="N3" s="467"/>
      <c r="O3" s="467"/>
      <c r="P3" s="467"/>
      <c r="Q3" s="467"/>
      <c r="R3" s="467"/>
      <c r="S3" s="467"/>
      <c r="T3" s="467"/>
      <c r="U3" s="467"/>
      <c r="V3" s="467"/>
      <c r="W3" s="8"/>
      <c r="X3" s="485" t="s">
        <v>310</v>
      </c>
      <c r="Y3" s="486"/>
      <c r="Z3" s="487"/>
      <c r="AA3" s="464">
        <f>IF('チーム基本情報'!R5="選択する","",CONCATENATE('チーム基本情報'!R5))</f>
      </c>
      <c r="AB3" s="464"/>
      <c r="AC3" s="464"/>
      <c r="AD3" s="465"/>
    </row>
    <row r="4" spans="1:30" ht="4.5" customHeight="1" thickBo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ht="13.5" customHeight="1">
      <c r="A5" s="594" t="s">
        <v>106</v>
      </c>
      <c r="B5" s="595"/>
      <c r="C5" s="473" t="str">
        <f>CONCATENATE(" ",'チーム基本情報'!C7," ")</f>
        <v>  </v>
      </c>
      <c r="D5" s="474"/>
      <c r="E5" s="474"/>
      <c r="F5" s="474"/>
      <c r="G5" s="474"/>
      <c r="H5" s="474"/>
      <c r="I5" s="474"/>
      <c r="J5" s="474"/>
      <c r="K5" s="474"/>
      <c r="L5" s="474"/>
      <c r="M5" s="474"/>
      <c r="N5" s="475"/>
      <c r="O5" s="490" t="s">
        <v>115</v>
      </c>
      <c r="P5" s="481"/>
      <c r="Q5" s="481"/>
      <c r="R5" s="481"/>
      <c r="S5" s="482"/>
      <c r="T5" s="480" t="s">
        <v>116</v>
      </c>
      <c r="U5" s="482"/>
      <c r="V5" s="480">
        <f>CONCATENATE('チーム基本情報'!F10)</f>
      </c>
      <c r="W5" s="481"/>
      <c r="X5" s="481"/>
      <c r="Y5" s="482"/>
      <c r="Z5" s="480" t="s">
        <v>117</v>
      </c>
      <c r="AA5" s="482"/>
      <c r="AB5" s="480">
        <f>CONCATENATE('チーム基本情報'!O10)</f>
      </c>
      <c r="AC5" s="481"/>
      <c r="AD5" s="488"/>
    </row>
    <row r="6" spans="1:30" ht="10.5" customHeight="1" thickBot="1">
      <c r="A6" s="612"/>
      <c r="B6" s="613"/>
      <c r="C6" s="588">
        <f>IF('チーム基本情報'!C6="","",CONCATENATE(" ",'チーム基本情報'!C6,"高等学校　"))</f>
      </c>
      <c r="D6" s="589"/>
      <c r="E6" s="589"/>
      <c r="F6" s="589"/>
      <c r="G6" s="589"/>
      <c r="H6" s="589"/>
      <c r="I6" s="589"/>
      <c r="J6" s="589"/>
      <c r="K6" s="589"/>
      <c r="L6" s="589"/>
      <c r="M6" s="589"/>
      <c r="N6" s="590"/>
      <c r="O6" s="426"/>
      <c r="P6" s="427"/>
      <c r="Q6" s="427"/>
      <c r="R6" s="427"/>
      <c r="S6" s="484"/>
      <c r="T6" s="483"/>
      <c r="U6" s="484"/>
      <c r="V6" s="483"/>
      <c r="W6" s="427"/>
      <c r="X6" s="427"/>
      <c r="Y6" s="484"/>
      <c r="Z6" s="483"/>
      <c r="AA6" s="484"/>
      <c r="AB6" s="483"/>
      <c r="AC6" s="427"/>
      <c r="AD6" s="489"/>
    </row>
    <row r="7" spans="1:30" ht="14.25" customHeight="1" thickBot="1">
      <c r="A7" s="505"/>
      <c r="B7" s="506"/>
      <c r="C7" s="591"/>
      <c r="D7" s="592"/>
      <c r="E7" s="592"/>
      <c r="F7" s="592"/>
      <c r="G7" s="592"/>
      <c r="H7" s="592"/>
      <c r="I7" s="592"/>
      <c r="J7" s="592"/>
      <c r="K7" s="592"/>
      <c r="L7" s="592"/>
      <c r="M7" s="592"/>
      <c r="N7" s="593"/>
      <c r="O7" s="490" t="s">
        <v>118</v>
      </c>
      <c r="P7" s="481"/>
      <c r="Q7" s="481"/>
      <c r="R7" s="481"/>
      <c r="S7" s="28" t="s">
        <v>124</v>
      </c>
      <c r="T7" s="493">
        <f>CONCATENATE('チーム基本情報'!C11)</f>
      </c>
      <c r="U7" s="493"/>
      <c r="V7" s="493"/>
      <c r="W7" s="493"/>
      <c r="X7" s="493"/>
      <c r="Y7" s="493"/>
      <c r="Z7" s="493"/>
      <c r="AA7" s="493"/>
      <c r="AB7" s="493"/>
      <c r="AC7" s="493"/>
      <c r="AD7" s="494"/>
    </row>
    <row r="8" spans="1:30" ht="14.25" customHeight="1">
      <c r="A8" s="594" t="s">
        <v>311</v>
      </c>
      <c r="B8" s="595"/>
      <c r="C8" s="597" t="str">
        <f>IF('チーム基本情報'!$C$8=""," ",CONCATENATE(" ",'チーム基本情報'!$C$8))</f>
        <v> </v>
      </c>
      <c r="D8" s="598"/>
      <c r="E8" s="601" t="str">
        <f>IF('チーム基本情報'!$E$8=""," ",CONCATENATE(" ",'チーム基本情報'!$E$8))</f>
        <v> </v>
      </c>
      <c r="F8" s="602"/>
      <c r="G8" s="533" t="str">
        <f>IF('チーム基本情報'!$G$8=""," ",CONCATENATE(" ",'チーム基本情報'!$G$8))</f>
        <v> </v>
      </c>
      <c r="H8" s="602"/>
      <c r="I8" s="601" t="str">
        <f>IF('チーム基本情報'!$I$8=""," ",CONCATENATE(" ",'チーム基本情報'!$I$8))</f>
        <v> </v>
      </c>
      <c r="J8" s="533"/>
      <c r="K8" s="601" t="str">
        <f>IF('チーム基本情報'!$K$8=""," ",CONCATENATE(" ",'チーム基本情報'!$K$8))</f>
        <v> </v>
      </c>
      <c r="L8" s="533"/>
      <c r="M8" s="601" t="str">
        <f>IF('チーム基本情報'!$M$8=""," ",CONCATENATE(" ",'チーム基本情報'!$M$8))</f>
        <v> </v>
      </c>
      <c r="N8" s="533"/>
      <c r="O8" s="491"/>
      <c r="P8" s="492"/>
      <c r="Q8" s="492"/>
      <c r="R8" s="492"/>
      <c r="S8" s="29"/>
      <c r="T8" s="495">
        <f>CONCATENATE('チーム基本情報'!C12)</f>
      </c>
      <c r="U8" s="495"/>
      <c r="V8" s="495"/>
      <c r="W8" s="495"/>
      <c r="X8" s="495"/>
      <c r="Y8" s="495"/>
      <c r="Z8" s="495"/>
      <c r="AA8" s="495"/>
      <c r="AB8" s="495"/>
      <c r="AC8" s="495"/>
      <c r="AD8" s="496"/>
    </row>
    <row r="9" spans="1:30" ht="14.25" customHeight="1" thickBot="1">
      <c r="A9" s="450" t="s">
        <v>454</v>
      </c>
      <c r="B9" s="596"/>
      <c r="C9" s="599"/>
      <c r="D9" s="600"/>
      <c r="E9" s="603"/>
      <c r="F9" s="605"/>
      <c r="G9" s="604"/>
      <c r="H9" s="605"/>
      <c r="I9" s="603"/>
      <c r="J9" s="604"/>
      <c r="K9" s="603"/>
      <c r="L9" s="604"/>
      <c r="M9" s="603"/>
      <c r="N9" s="604"/>
      <c r="O9" s="491"/>
      <c r="P9" s="492"/>
      <c r="Q9" s="492"/>
      <c r="R9" s="492"/>
      <c r="S9" s="29"/>
      <c r="T9" s="476">
        <f>CONCATENATE('チーム基本情報'!C13)</f>
      </c>
      <c r="U9" s="476"/>
      <c r="V9" s="476"/>
      <c r="W9" s="476"/>
      <c r="X9" s="476"/>
      <c r="Y9" s="476"/>
      <c r="Z9" s="476"/>
      <c r="AA9" s="476"/>
      <c r="AB9" s="476"/>
      <c r="AC9" s="476"/>
      <c r="AD9" s="477"/>
    </row>
    <row r="10" spans="1:30" ht="14.25" customHeight="1">
      <c r="A10" s="594" t="s">
        <v>312</v>
      </c>
      <c r="B10" s="595"/>
      <c r="C10" s="606" t="str">
        <f>CONCATENATE("　",'チーム基本情報'!C9)</f>
        <v>　</v>
      </c>
      <c r="D10" s="607"/>
      <c r="E10" s="607"/>
      <c r="F10" s="607"/>
      <c r="G10" s="607"/>
      <c r="H10" s="607"/>
      <c r="I10" s="607"/>
      <c r="J10" s="607"/>
      <c r="K10" s="607"/>
      <c r="L10" s="607"/>
      <c r="M10" s="607"/>
      <c r="N10" s="608"/>
      <c r="O10" s="491"/>
      <c r="P10" s="492"/>
      <c r="Q10" s="492"/>
      <c r="R10" s="492"/>
      <c r="S10" s="497" t="s">
        <v>125</v>
      </c>
      <c r="T10" s="498"/>
      <c r="U10" s="501" t="str">
        <f>CONCATENATE("　",'チーム基本情報'!C14)</f>
        <v>　</v>
      </c>
      <c r="V10" s="501"/>
      <c r="W10" s="501"/>
      <c r="X10" s="501"/>
      <c r="Y10" s="501"/>
      <c r="Z10" s="501"/>
      <c r="AA10" s="501"/>
      <c r="AB10" s="501"/>
      <c r="AC10" s="501"/>
      <c r="AD10" s="502"/>
    </row>
    <row r="11" spans="1:30" ht="14.25" customHeight="1" thickBot="1">
      <c r="A11" s="505"/>
      <c r="B11" s="506"/>
      <c r="C11" s="609"/>
      <c r="D11" s="610"/>
      <c r="E11" s="610"/>
      <c r="F11" s="610"/>
      <c r="G11" s="610"/>
      <c r="H11" s="610"/>
      <c r="I11" s="610"/>
      <c r="J11" s="610"/>
      <c r="K11" s="610"/>
      <c r="L11" s="610"/>
      <c r="M11" s="610"/>
      <c r="N11" s="611"/>
      <c r="O11" s="426"/>
      <c r="P11" s="427"/>
      <c r="Q11" s="427"/>
      <c r="R11" s="427"/>
      <c r="S11" s="499" t="s">
        <v>126</v>
      </c>
      <c r="T11" s="500"/>
      <c r="U11" s="478" t="str">
        <f>CONCATENATE("　",'チーム基本情報'!C15)</f>
        <v>　</v>
      </c>
      <c r="V11" s="478"/>
      <c r="W11" s="478"/>
      <c r="X11" s="478"/>
      <c r="Y11" s="478"/>
      <c r="Z11" s="478"/>
      <c r="AA11" s="478"/>
      <c r="AB11" s="478"/>
      <c r="AC11" s="478"/>
      <c r="AD11" s="479"/>
    </row>
    <row r="12" spans="1:30" ht="13.5">
      <c r="A12" s="510" t="s">
        <v>0</v>
      </c>
      <c r="B12" s="511"/>
      <c r="C12" s="514" t="str">
        <f>CONCATENATE("  　",'スタッフ選手情報'!D4)</f>
        <v>  　    </v>
      </c>
      <c r="D12" s="515"/>
      <c r="E12" s="515"/>
      <c r="F12" s="515"/>
      <c r="G12" s="515"/>
      <c r="H12" s="515"/>
      <c r="I12" s="515"/>
      <c r="J12" s="515"/>
      <c r="K12" s="515"/>
      <c r="L12" s="515"/>
      <c r="M12" s="515"/>
      <c r="N12" s="516"/>
      <c r="O12" s="491" t="s">
        <v>119</v>
      </c>
      <c r="P12" s="492"/>
      <c r="Q12" s="492"/>
      <c r="R12" s="521"/>
      <c r="S12" s="517"/>
      <c r="T12" s="518"/>
      <c r="U12" s="433" t="str">
        <f>CONCATENATE("　 ",'チーム基本情報'!B18)</f>
        <v>　     </v>
      </c>
      <c r="V12" s="434"/>
      <c r="W12" s="434"/>
      <c r="X12" s="434"/>
      <c r="Y12" s="434"/>
      <c r="Z12" s="434"/>
      <c r="AA12" s="434"/>
      <c r="AB12" s="434"/>
      <c r="AC12" s="434"/>
      <c r="AD12" s="435"/>
    </row>
    <row r="13" spans="1:30" ht="13.5" customHeight="1">
      <c r="A13" s="512"/>
      <c r="B13" s="513"/>
      <c r="C13" s="614" t="str">
        <f>CONCATENATE("　",'スタッフ選手情報'!C4)</f>
        <v>　  </v>
      </c>
      <c r="D13" s="550"/>
      <c r="E13" s="550"/>
      <c r="F13" s="550"/>
      <c r="G13" s="550"/>
      <c r="H13" s="550"/>
      <c r="I13" s="550"/>
      <c r="J13" s="550"/>
      <c r="K13" s="550"/>
      <c r="L13" s="616">
        <f>IF('スタッフ選手情報'!AH4="","","[ "&amp;'スタッフ選手情報'!AH4&amp;" ]")</f>
      </c>
      <c r="M13" s="616"/>
      <c r="N13" s="617"/>
      <c r="O13" s="491"/>
      <c r="P13" s="492"/>
      <c r="Q13" s="492"/>
      <c r="R13" s="521"/>
      <c r="S13" s="519" t="s">
        <v>120</v>
      </c>
      <c r="T13" s="520"/>
      <c r="U13" s="436" t="str">
        <f>CONCATENATE("　",'チーム基本情報'!B19)</f>
        <v>　  </v>
      </c>
      <c r="V13" s="437"/>
      <c r="W13" s="437"/>
      <c r="X13" s="437"/>
      <c r="Y13" s="437"/>
      <c r="Z13" s="437"/>
      <c r="AA13" s="437"/>
      <c r="AB13" s="437"/>
      <c r="AC13" s="437"/>
      <c r="AD13" s="438"/>
    </row>
    <row r="14" spans="1:30" ht="13.5">
      <c r="A14" s="503" t="s">
        <v>1</v>
      </c>
      <c r="B14" s="504"/>
      <c r="C14" s="524" t="str">
        <f>CONCATENATE("　  ",'スタッフ選手情報'!D5)</f>
        <v>　      </v>
      </c>
      <c r="D14" s="525"/>
      <c r="E14" s="525"/>
      <c r="F14" s="525"/>
      <c r="G14" s="525"/>
      <c r="H14" s="525"/>
      <c r="I14" s="525"/>
      <c r="J14" s="525"/>
      <c r="K14" s="525"/>
      <c r="L14" s="525"/>
      <c r="M14" s="525"/>
      <c r="N14" s="526"/>
      <c r="O14" s="491"/>
      <c r="P14" s="492"/>
      <c r="Q14" s="492"/>
      <c r="R14" s="521"/>
      <c r="S14" s="448" t="s">
        <v>91</v>
      </c>
      <c r="T14" s="449"/>
      <c r="U14" s="452" t="str">
        <f>CONCATENATE("　",'チーム基本情報'!B20)</f>
        <v>　</v>
      </c>
      <c r="V14" s="453"/>
      <c r="W14" s="453"/>
      <c r="X14" s="453"/>
      <c r="Y14" s="453"/>
      <c r="Z14" s="453"/>
      <c r="AA14" s="453"/>
      <c r="AB14" s="453"/>
      <c r="AC14" s="453"/>
      <c r="AD14" s="454"/>
    </row>
    <row r="15" spans="1:30" ht="13.5" customHeight="1" thickBot="1">
      <c r="A15" s="522"/>
      <c r="B15" s="523"/>
      <c r="C15" s="614" t="str">
        <f>CONCATENATE("　",'スタッフ選手情報'!C5)</f>
        <v>　  </v>
      </c>
      <c r="D15" s="550"/>
      <c r="E15" s="550"/>
      <c r="F15" s="550"/>
      <c r="G15" s="550"/>
      <c r="H15" s="550"/>
      <c r="I15" s="550"/>
      <c r="J15" s="550"/>
      <c r="K15" s="550"/>
      <c r="L15" s="616">
        <f>IF('スタッフ選手情報'!AH5="","","[ "&amp;'スタッフ選手情報'!AH5&amp;" ]")</f>
      </c>
      <c r="M15" s="616"/>
      <c r="N15" s="617"/>
      <c r="O15" s="426"/>
      <c r="P15" s="427"/>
      <c r="Q15" s="427"/>
      <c r="R15" s="489"/>
      <c r="S15" s="450"/>
      <c r="T15" s="451"/>
      <c r="U15" s="455"/>
      <c r="V15" s="456"/>
      <c r="W15" s="456"/>
      <c r="X15" s="456"/>
      <c r="Y15" s="456"/>
      <c r="Z15" s="456"/>
      <c r="AA15" s="456"/>
      <c r="AB15" s="456"/>
      <c r="AC15" s="456"/>
      <c r="AD15" s="457"/>
    </row>
    <row r="16" spans="1:30" ht="13.5" customHeight="1">
      <c r="A16" s="503" t="s">
        <v>324</v>
      </c>
      <c r="B16" s="504"/>
      <c r="C16" s="507" t="str">
        <f>CONCATENATE("  　",'スタッフ選手情報'!D6)</f>
        <v>  　    </v>
      </c>
      <c r="D16" s="508"/>
      <c r="E16" s="508"/>
      <c r="F16" s="508"/>
      <c r="G16" s="508" t="e">
        <f>CONCATENATE(チーム基本情報!#REF!)</f>
        <v>#REF!</v>
      </c>
      <c r="H16" s="508"/>
      <c r="I16" s="508"/>
      <c r="J16" s="508"/>
      <c r="K16" s="508" t="e">
        <f>CONCATENATE(チーム基本情報!#REF!)</f>
        <v>#REF!</v>
      </c>
      <c r="L16" s="508"/>
      <c r="M16" s="508"/>
      <c r="N16" s="509"/>
      <c r="O16" s="490" t="s">
        <v>323</v>
      </c>
      <c r="P16" s="481"/>
      <c r="Q16" s="481"/>
      <c r="R16" s="481"/>
      <c r="S16" s="445" t="str">
        <f>CONCATENATE(" 　　",'スタッフ選手情報'!D7)</f>
        <v> 　　    </v>
      </c>
      <c r="T16" s="446"/>
      <c r="U16" s="446"/>
      <c r="V16" s="446"/>
      <c r="W16" s="446" t="e">
        <f>CONCATENATE(チーム基本情報!#REF!)</f>
        <v>#REF!</v>
      </c>
      <c r="X16" s="446"/>
      <c r="Y16" s="446"/>
      <c r="Z16" s="446"/>
      <c r="AA16" s="446" t="e">
        <f>CONCATENATE(チーム基本情報!#REF!)</f>
        <v>#REF!</v>
      </c>
      <c r="AB16" s="446"/>
      <c r="AC16" s="446"/>
      <c r="AD16" s="447"/>
    </row>
    <row r="17" spans="1:30" ht="13.5" customHeight="1" thickBot="1">
      <c r="A17" s="505"/>
      <c r="B17" s="506"/>
      <c r="C17" s="618" t="str">
        <f>CONCATENATE("　",'スタッフ選手情報'!C6)</f>
        <v>　  </v>
      </c>
      <c r="D17" s="619"/>
      <c r="E17" s="619"/>
      <c r="F17" s="619"/>
      <c r="G17" s="619"/>
      <c r="H17" s="619"/>
      <c r="I17" s="619"/>
      <c r="J17" s="619"/>
      <c r="K17" s="619"/>
      <c r="L17" s="620">
        <f>IF('スタッフ選手情報'!AH6="","","[ "&amp;'スタッフ選手情報'!AH6&amp;" ]")</f>
      </c>
      <c r="M17" s="620"/>
      <c r="N17" s="621"/>
      <c r="O17" s="426" t="s">
        <v>121</v>
      </c>
      <c r="P17" s="427"/>
      <c r="Q17" s="427"/>
      <c r="R17" s="427"/>
      <c r="S17" s="442" t="str">
        <f>CONCATENATE("　",'スタッフ選手情報'!C7)</f>
        <v>　  </v>
      </c>
      <c r="T17" s="443"/>
      <c r="U17" s="443"/>
      <c r="V17" s="443"/>
      <c r="W17" s="443" t="e">
        <f>CONCATENATE(チーム基本情報!#REF!)</f>
        <v>#REF!</v>
      </c>
      <c r="X17" s="443"/>
      <c r="Y17" s="443"/>
      <c r="Z17" s="443"/>
      <c r="AA17" s="443" t="e">
        <f>CONCATENATE(チーム基本情報!#REF!)</f>
        <v>#REF!</v>
      </c>
      <c r="AB17" s="443"/>
      <c r="AC17" s="443"/>
      <c r="AD17" s="444"/>
    </row>
    <row r="18" spans="1:30" ht="18" customHeight="1" thickBot="1">
      <c r="A18" s="30" t="s">
        <v>127</v>
      </c>
      <c r="B18" s="558" t="s">
        <v>92</v>
      </c>
      <c r="C18" s="559"/>
      <c r="D18" s="559"/>
      <c r="E18" s="559"/>
      <c r="F18" s="559"/>
      <c r="G18" s="559"/>
      <c r="H18" s="559"/>
      <c r="I18" s="560"/>
      <c r="J18" s="552" t="s">
        <v>314</v>
      </c>
      <c r="K18" s="553"/>
      <c r="L18" s="553"/>
      <c r="M18" s="553"/>
      <c r="N18" s="554"/>
      <c r="O18" s="555" t="s">
        <v>54</v>
      </c>
      <c r="P18" s="556"/>
      <c r="Q18" s="557"/>
      <c r="R18" s="555" t="s">
        <v>128</v>
      </c>
      <c r="S18" s="556"/>
      <c r="T18" s="556"/>
      <c r="U18" s="557"/>
      <c r="V18" s="439" t="s">
        <v>93</v>
      </c>
      <c r="W18" s="440"/>
      <c r="X18" s="440"/>
      <c r="Y18" s="440"/>
      <c r="Z18" s="440"/>
      <c r="AA18" s="440"/>
      <c r="AB18" s="440"/>
      <c r="AC18" s="440"/>
      <c r="AD18" s="441"/>
    </row>
    <row r="19" spans="1:30" ht="13.5" customHeight="1">
      <c r="A19" s="527">
        <v>4</v>
      </c>
      <c r="B19" s="529" t="str">
        <f>CONCATENATE("　  ",'スタッフ選手情報'!D11)</f>
        <v>　      </v>
      </c>
      <c r="C19" s="530"/>
      <c r="D19" s="530"/>
      <c r="E19" s="530"/>
      <c r="F19" s="530"/>
      <c r="G19" s="530"/>
      <c r="H19" s="530"/>
      <c r="I19" s="531"/>
      <c r="J19" s="532">
        <f>CONCATENATE('スタッフ選手情報'!K28)</f>
      </c>
      <c r="K19" s="533"/>
      <c r="L19" s="533"/>
      <c r="M19" s="533"/>
      <c r="N19" s="534"/>
      <c r="O19" s="532">
        <f>CONCATENATE('スタッフ選手情報'!D28)</f>
      </c>
      <c r="P19" s="538"/>
      <c r="Q19" s="539"/>
      <c r="R19" s="561">
        <f>CONCATENATE('スタッフ選手情報'!F28)</f>
      </c>
      <c r="S19" s="459"/>
      <c r="T19" s="459"/>
      <c r="U19" s="472"/>
      <c r="V19" s="543">
        <f>IF('スタッフ選手情報'!H28="","",CONCATENATE(" ",'スタッフ選手情報'!H28,"中"))</f>
      </c>
      <c r="W19" s="544"/>
      <c r="X19" s="544"/>
      <c r="Y19" s="544"/>
      <c r="Z19" s="544"/>
      <c r="AA19" s="544"/>
      <c r="AB19" s="544"/>
      <c r="AC19" s="544"/>
      <c r="AD19" s="545"/>
    </row>
    <row r="20" spans="1:30" ht="13.5" customHeight="1">
      <c r="A20" s="528"/>
      <c r="B20" s="549" t="str">
        <f>CONCATENATE("　",'スタッフ選手情報'!C11)</f>
        <v>　  </v>
      </c>
      <c r="C20" s="550"/>
      <c r="D20" s="550"/>
      <c r="E20" s="550"/>
      <c r="F20" s="550"/>
      <c r="G20" s="550"/>
      <c r="H20" s="550"/>
      <c r="I20" s="551"/>
      <c r="J20" s="535"/>
      <c r="K20" s="536"/>
      <c r="L20" s="536"/>
      <c r="M20" s="536"/>
      <c r="N20" s="537"/>
      <c r="O20" s="540"/>
      <c r="P20" s="541"/>
      <c r="Q20" s="542"/>
      <c r="R20" s="431"/>
      <c r="S20" s="429"/>
      <c r="T20" s="429"/>
      <c r="U20" s="430"/>
      <c r="V20" s="546"/>
      <c r="W20" s="547"/>
      <c r="X20" s="547"/>
      <c r="Y20" s="547"/>
      <c r="Z20" s="547"/>
      <c r="AA20" s="547"/>
      <c r="AB20" s="547"/>
      <c r="AC20" s="547"/>
      <c r="AD20" s="548"/>
    </row>
    <row r="21" spans="1:30" ht="13.5" customHeight="1">
      <c r="A21" s="562">
        <v>5</v>
      </c>
      <c r="B21" s="563" t="str">
        <f>CONCATENATE("　  ",'スタッフ選手情報'!D12)</f>
        <v>　      </v>
      </c>
      <c r="C21" s="525"/>
      <c r="D21" s="525"/>
      <c r="E21" s="525"/>
      <c r="F21" s="525"/>
      <c r="G21" s="525"/>
      <c r="H21" s="525"/>
      <c r="I21" s="564"/>
      <c r="J21" s="565">
        <f>CONCATENATE('スタッフ選手情報'!K29)</f>
      </c>
      <c r="K21" s="566"/>
      <c r="L21" s="566"/>
      <c r="M21" s="566"/>
      <c r="N21" s="567"/>
      <c r="O21" s="535">
        <f>CONCATENATE('スタッフ選手情報'!D29)</f>
      </c>
      <c r="P21" s="541"/>
      <c r="Q21" s="542"/>
      <c r="R21" s="428">
        <f>CONCATENATE('スタッフ選手情報'!F29)</f>
      </c>
      <c r="S21" s="429"/>
      <c r="T21" s="429"/>
      <c r="U21" s="430"/>
      <c r="V21" s="543">
        <f>IF('スタッフ選手情報'!H29="","",CONCATENATE(" ",'スタッフ選手情報'!H29,"中"))</f>
      </c>
      <c r="W21" s="544"/>
      <c r="X21" s="544"/>
      <c r="Y21" s="544"/>
      <c r="Z21" s="544"/>
      <c r="AA21" s="544"/>
      <c r="AB21" s="544"/>
      <c r="AC21" s="544"/>
      <c r="AD21" s="545"/>
    </row>
    <row r="22" spans="1:30" ht="13.5" customHeight="1">
      <c r="A22" s="528"/>
      <c r="B22" s="549" t="str">
        <f>CONCATENATE("　",'スタッフ選手情報'!C12)</f>
        <v>　  </v>
      </c>
      <c r="C22" s="550"/>
      <c r="D22" s="550"/>
      <c r="E22" s="550"/>
      <c r="F22" s="550"/>
      <c r="G22" s="550"/>
      <c r="H22" s="550"/>
      <c r="I22" s="551"/>
      <c r="J22" s="568"/>
      <c r="K22" s="569"/>
      <c r="L22" s="569"/>
      <c r="M22" s="569"/>
      <c r="N22" s="570"/>
      <c r="O22" s="431"/>
      <c r="P22" s="429"/>
      <c r="Q22" s="430"/>
      <c r="R22" s="431"/>
      <c r="S22" s="429"/>
      <c r="T22" s="429"/>
      <c r="U22" s="430"/>
      <c r="V22" s="546"/>
      <c r="W22" s="547"/>
      <c r="X22" s="547"/>
      <c r="Y22" s="547"/>
      <c r="Z22" s="547"/>
      <c r="AA22" s="547"/>
      <c r="AB22" s="547"/>
      <c r="AC22" s="547"/>
      <c r="AD22" s="548"/>
    </row>
    <row r="23" spans="1:30" ht="13.5" customHeight="1">
      <c r="A23" s="562">
        <v>6</v>
      </c>
      <c r="B23" s="563" t="str">
        <f>CONCATENATE("  　",'スタッフ選手情報'!D13)</f>
        <v>  　    </v>
      </c>
      <c r="C23" s="525"/>
      <c r="D23" s="525"/>
      <c r="E23" s="525"/>
      <c r="F23" s="525"/>
      <c r="G23" s="525"/>
      <c r="H23" s="525"/>
      <c r="I23" s="564"/>
      <c r="J23" s="565">
        <f>CONCATENATE('スタッフ選手情報'!K30)</f>
      </c>
      <c r="K23" s="566"/>
      <c r="L23" s="566"/>
      <c r="M23" s="566"/>
      <c r="N23" s="567"/>
      <c r="O23" s="432">
        <f>CONCATENATE('スタッフ選手情報'!D30)</f>
      </c>
      <c r="P23" s="429"/>
      <c r="Q23" s="430"/>
      <c r="R23" s="428">
        <f>CONCATENATE('スタッフ選手情報'!F30)</f>
      </c>
      <c r="S23" s="429"/>
      <c r="T23" s="429"/>
      <c r="U23" s="430"/>
      <c r="V23" s="543">
        <f>IF('スタッフ選手情報'!H30="","",CONCATENATE(" ",'スタッフ選手情報'!H30,"中"))</f>
      </c>
      <c r="W23" s="544"/>
      <c r="X23" s="544"/>
      <c r="Y23" s="544"/>
      <c r="Z23" s="544"/>
      <c r="AA23" s="544"/>
      <c r="AB23" s="544"/>
      <c r="AC23" s="544"/>
      <c r="AD23" s="545"/>
    </row>
    <row r="24" spans="1:30" ht="13.5" customHeight="1">
      <c r="A24" s="528"/>
      <c r="B24" s="549" t="str">
        <f>CONCATENATE("　",'スタッフ選手情報'!C13)</f>
        <v>　  </v>
      </c>
      <c r="C24" s="550"/>
      <c r="D24" s="550"/>
      <c r="E24" s="550"/>
      <c r="F24" s="550"/>
      <c r="G24" s="550"/>
      <c r="H24" s="550"/>
      <c r="I24" s="551"/>
      <c r="J24" s="568"/>
      <c r="K24" s="569"/>
      <c r="L24" s="569"/>
      <c r="M24" s="569"/>
      <c r="N24" s="570"/>
      <c r="O24" s="431"/>
      <c r="P24" s="429"/>
      <c r="Q24" s="430"/>
      <c r="R24" s="431"/>
      <c r="S24" s="429"/>
      <c r="T24" s="429"/>
      <c r="U24" s="430"/>
      <c r="V24" s="546"/>
      <c r="W24" s="547"/>
      <c r="X24" s="547"/>
      <c r="Y24" s="547"/>
      <c r="Z24" s="547"/>
      <c r="AA24" s="547"/>
      <c r="AB24" s="547"/>
      <c r="AC24" s="547"/>
      <c r="AD24" s="548"/>
    </row>
    <row r="25" spans="1:30" ht="13.5" customHeight="1">
      <c r="A25" s="562">
        <v>7</v>
      </c>
      <c r="B25" s="615" t="str">
        <f>CONCATENATE("  　",'スタッフ選手情報'!D14)</f>
        <v>  　    </v>
      </c>
      <c r="C25" s="525"/>
      <c r="D25" s="525"/>
      <c r="E25" s="525"/>
      <c r="F25" s="525"/>
      <c r="G25" s="525"/>
      <c r="H25" s="525"/>
      <c r="I25" s="564"/>
      <c r="J25" s="565">
        <f>CONCATENATE('スタッフ選手情報'!K31)</f>
      </c>
      <c r="K25" s="566"/>
      <c r="L25" s="566"/>
      <c r="M25" s="566"/>
      <c r="N25" s="567"/>
      <c r="O25" s="432">
        <f>CONCATENATE('スタッフ選手情報'!D31)</f>
      </c>
      <c r="P25" s="429"/>
      <c r="Q25" s="430"/>
      <c r="R25" s="428">
        <f>CONCATENATE('スタッフ選手情報'!F31)</f>
      </c>
      <c r="S25" s="429"/>
      <c r="T25" s="429"/>
      <c r="U25" s="430"/>
      <c r="V25" s="543">
        <f>IF('スタッフ選手情報'!H31="","",CONCATENATE(" ",'スタッフ選手情報'!H31,"中"))</f>
      </c>
      <c r="W25" s="544"/>
      <c r="X25" s="544"/>
      <c r="Y25" s="544"/>
      <c r="Z25" s="544"/>
      <c r="AA25" s="544"/>
      <c r="AB25" s="544"/>
      <c r="AC25" s="544"/>
      <c r="AD25" s="545"/>
    </row>
    <row r="26" spans="1:30" ht="13.5" customHeight="1">
      <c r="A26" s="528"/>
      <c r="B26" s="549" t="str">
        <f>CONCATENATE("　",'スタッフ選手情報'!C14)</f>
        <v>　  </v>
      </c>
      <c r="C26" s="550"/>
      <c r="D26" s="550"/>
      <c r="E26" s="550"/>
      <c r="F26" s="550"/>
      <c r="G26" s="550"/>
      <c r="H26" s="550"/>
      <c r="I26" s="551"/>
      <c r="J26" s="568"/>
      <c r="K26" s="569"/>
      <c r="L26" s="569"/>
      <c r="M26" s="569"/>
      <c r="N26" s="570"/>
      <c r="O26" s="431"/>
      <c r="P26" s="429"/>
      <c r="Q26" s="430"/>
      <c r="R26" s="431"/>
      <c r="S26" s="429"/>
      <c r="T26" s="429"/>
      <c r="U26" s="430"/>
      <c r="V26" s="546"/>
      <c r="W26" s="547"/>
      <c r="X26" s="547"/>
      <c r="Y26" s="547"/>
      <c r="Z26" s="547"/>
      <c r="AA26" s="547"/>
      <c r="AB26" s="547"/>
      <c r="AC26" s="547"/>
      <c r="AD26" s="548"/>
    </row>
    <row r="27" spans="1:30" ht="13.5" customHeight="1">
      <c r="A27" s="562">
        <v>8</v>
      </c>
      <c r="B27" s="563" t="str">
        <f>CONCATENATE("　  ",'スタッフ選手情報'!D15)</f>
        <v>　      </v>
      </c>
      <c r="C27" s="525"/>
      <c r="D27" s="525"/>
      <c r="E27" s="525"/>
      <c r="F27" s="525"/>
      <c r="G27" s="525"/>
      <c r="H27" s="525"/>
      <c r="I27" s="564"/>
      <c r="J27" s="565">
        <f>CONCATENATE('スタッフ選手情報'!K32)</f>
      </c>
      <c r="K27" s="566"/>
      <c r="L27" s="566"/>
      <c r="M27" s="566"/>
      <c r="N27" s="567"/>
      <c r="O27" s="432">
        <f>CONCATENATE('スタッフ選手情報'!D32)</f>
      </c>
      <c r="P27" s="429"/>
      <c r="Q27" s="430"/>
      <c r="R27" s="428">
        <f>CONCATENATE('スタッフ選手情報'!F32)</f>
      </c>
      <c r="S27" s="429"/>
      <c r="T27" s="429"/>
      <c r="U27" s="430"/>
      <c r="V27" s="543">
        <f>IF('スタッフ選手情報'!H32="","",CONCATENATE(" ",'スタッフ選手情報'!H32,"中"))</f>
      </c>
      <c r="W27" s="544"/>
      <c r="X27" s="544"/>
      <c r="Y27" s="544"/>
      <c r="Z27" s="544"/>
      <c r="AA27" s="544"/>
      <c r="AB27" s="544"/>
      <c r="AC27" s="544"/>
      <c r="AD27" s="545"/>
    </row>
    <row r="28" spans="1:30" ht="13.5" customHeight="1">
      <c r="A28" s="528"/>
      <c r="B28" s="549" t="str">
        <f>CONCATENATE("　",'スタッフ選手情報'!C15)</f>
        <v>　  </v>
      </c>
      <c r="C28" s="550"/>
      <c r="D28" s="550"/>
      <c r="E28" s="550"/>
      <c r="F28" s="550"/>
      <c r="G28" s="550"/>
      <c r="H28" s="550"/>
      <c r="I28" s="551"/>
      <c r="J28" s="568"/>
      <c r="K28" s="569"/>
      <c r="L28" s="569"/>
      <c r="M28" s="569"/>
      <c r="N28" s="570"/>
      <c r="O28" s="431"/>
      <c r="P28" s="429"/>
      <c r="Q28" s="430"/>
      <c r="R28" s="431"/>
      <c r="S28" s="429"/>
      <c r="T28" s="429"/>
      <c r="U28" s="430"/>
      <c r="V28" s="546"/>
      <c r="W28" s="547"/>
      <c r="X28" s="547"/>
      <c r="Y28" s="547"/>
      <c r="Z28" s="547"/>
      <c r="AA28" s="547"/>
      <c r="AB28" s="547"/>
      <c r="AC28" s="547"/>
      <c r="AD28" s="548"/>
    </row>
    <row r="29" spans="1:30" ht="13.5" customHeight="1">
      <c r="A29" s="562">
        <v>9</v>
      </c>
      <c r="B29" s="563" t="str">
        <f>CONCATENATE("  　",'スタッフ選手情報'!D16)</f>
        <v>  　    </v>
      </c>
      <c r="C29" s="525"/>
      <c r="D29" s="525"/>
      <c r="E29" s="525"/>
      <c r="F29" s="525"/>
      <c r="G29" s="525"/>
      <c r="H29" s="525"/>
      <c r="I29" s="564"/>
      <c r="J29" s="565">
        <f>CONCATENATE('スタッフ選手情報'!K33)</f>
      </c>
      <c r="K29" s="566"/>
      <c r="L29" s="566"/>
      <c r="M29" s="566"/>
      <c r="N29" s="567"/>
      <c r="O29" s="432">
        <f>CONCATENATE('スタッフ選手情報'!D33)</f>
      </c>
      <c r="P29" s="429"/>
      <c r="Q29" s="430"/>
      <c r="R29" s="428">
        <f>CONCATENATE('スタッフ選手情報'!F33)</f>
      </c>
      <c r="S29" s="429"/>
      <c r="T29" s="429"/>
      <c r="U29" s="430"/>
      <c r="V29" s="543">
        <f>IF('スタッフ選手情報'!H33="","",CONCATENATE(" ",'スタッフ選手情報'!H33,"中"))</f>
      </c>
      <c r="W29" s="544"/>
      <c r="X29" s="544"/>
      <c r="Y29" s="544"/>
      <c r="Z29" s="544"/>
      <c r="AA29" s="544"/>
      <c r="AB29" s="544"/>
      <c r="AC29" s="544"/>
      <c r="AD29" s="545"/>
    </row>
    <row r="30" spans="1:30" ht="13.5" customHeight="1">
      <c r="A30" s="528"/>
      <c r="B30" s="549" t="str">
        <f>CONCATENATE("　",'スタッフ選手情報'!C16)</f>
        <v>　  </v>
      </c>
      <c r="C30" s="550"/>
      <c r="D30" s="550"/>
      <c r="E30" s="550"/>
      <c r="F30" s="550"/>
      <c r="G30" s="550"/>
      <c r="H30" s="550"/>
      <c r="I30" s="551"/>
      <c r="J30" s="568"/>
      <c r="K30" s="569"/>
      <c r="L30" s="569"/>
      <c r="M30" s="569"/>
      <c r="N30" s="570"/>
      <c r="O30" s="431"/>
      <c r="P30" s="429"/>
      <c r="Q30" s="430"/>
      <c r="R30" s="431"/>
      <c r="S30" s="429"/>
      <c r="T30" s="429"/>
      <c r="U30" s="430"/>
      <c r="V30" s="546"/>
      <c r="W30" s="547"/>
      <c r="X30" s="547"/>
      <c r="Y30" s="547"/>
      <c r="Z30" s="547"/>
      <c r="AA30" s="547"/>
      <c r="AB30" s="547"/>
      <c r="AC30" s="547"/>
      <c r="AD30" s="548"/>
    </row>
    <row r="31" spans="1:30" ht="13.5" customHeight="1">
      <c r="A31" s="562">
        <v>10</v>
      </c>
      <c r="B31" s="563" t="str">
        <f>CONCATENATE("  　",'スタッフ選手情報'!D17)</f>
        <v>  　    </v>
      </c>
      <c r="C31" s="525"/>
      <c r="D31" s="525"/>
      <c r="E31" s="525"/>
      <c r="F31" s="525"/>
      <c r="G31" s="525"/>
      <c r="H31" s="525"/>
      <c r="I31" s="564"/>
      <c r="J31" s="565">
        <f>CONCATENATE('スタッフ選手情報'!K34)</f>
      </c>
      <c r="K31" s="566"/>
      <c r="L31" s="566"/>
      <c r="M31" s="566"/>
      <c r="N31" s="567"/>
      <c r="O31" s="432">
        <f>CONCATENATE('スタッフ選手情報'!D34)</f>
      </c>
      <c r="P31" s="429"/>
      <c r="Q31" s="430"/>
      <c r="R31" s="428">
        <f>CONCATENATE('スタッフ選手情報'!F34)</f>
      </c>
      <c r="S31" s="429"/>
      <c r="T31" s="429"/>
      <c r="U31" s="430"/>
      <c r="V31" s="543">
        <f>IF('スタッフ選手情報'!H34="","",CONCATENATE(" ",'スタッフ選手情報'!H34,"中"))</f>
      </c>
      <c r="W31" s="544"/>
      <c r="X31" s="544"/>
      <c r="Y31" s="544"/>
      <c r="Z31" s="544"/>
      <c r="AA31" s="544"/>
      <c r="AB31" s="544"/>
      <c r="AC31" s="544"/>
      <c r="AD31" s="545"/>
    </row>
    <row r="32" spans="1:30" ht="13.5" customHeight="1">
      <c r="A32" s="528"/>
      <c r="B32" s="549" t="str">
        <f>CONCATENATE("　",'スタッフ選手情報'!C17)</f>
        <v>　  </v>
      </c>
      <c r="C32" s="550"/>
      <c r="D32" s="550"/>
      <c r="E32" s="550"/>
      <c r="F32" s="550"/>
      <c r="G32" s="550"/>
      <c r="H32" s="550"/>
      <c r="I32" s="551"/>
      <c r="J32" s="568"/>
      <c r="K32" s="569"/>
      <c r="L32" s="569"/>
      <c r="M32" s="569"/>
      <c r="N32" s="570"/>
      <c r="O32" s="431"/>
      <c r="P32" s="429"/>
      <c r="Q32" s="430"/>
      <c r="R32" s="431"/>
      <c r="S32" s="429"/>
      <c r="T32" s="429"/>
      <c r="U32" s="430"/>
      <c r="V32" s="546"/>
      <c r="W32" s="547"/>
      <c r="X32" s="547"/>
      <c r="Y32" s="547"/>
      <c r="Z32" s="547"/>
      <c r="AA32" s="547"/>
      <c r="AB32" s="547"/>
      <c r="AC32" s="547"/>
      <c r="AD32" s="548"/>
    </row>
    <row r="33" spans="1:30" ht="13.5" customHeight="1">
      <c r="A33" s="562">
        <v>11</v>
      </c>
      <c r="B33" s="563" t="str">
        <f>CONCATENATE("　  ",'スタッフ選手情報'!D18)</f>
        <v>　      </v>
      </c>
      <c r="C33" s="525"/>
      <c r="D33" s="525"/>
      <c r="E33" s="525"/>
      <c r="F33" s="525"/>
      <c r="G33" s="525"/>
      <c r="H33" s="525"/>
      <c r="I33" s="564"/>
      <c r="J33" s="565">
        <f>CONCATENATE('スタッフ選手情報'!K35)</f>
      </c>
      <c r="K33" s="566"/>
      <c r="L33" s="566"/>
      <c r="M33" s="566"/>
      <c r="N33" s="567"/>
      <c r="O33" s="432">
        <f>CONCATENATE('スタッフ選手情報'!D35)</f>
      </c>
      <c r="P33" s="429"/>
      <c r="Q33" s="430"/>
      <c r="R33" s="428">
        <f>CONCATENATE('スタッフ選手情報'!F35)</f>
      </c>
      <c r="S33" s="429"/>
      <c r="T33" s="429"/>
      <c r="U33" s="430"/>
      <c r="V33" s="543">
        <f>IF('スタッフ選手情報'!H35="","",CONCATENATE(" ",'スタッフ選手情報'!H35,"中"))</f>
      </c>
      <c r="W33" s="544"/>
      <c r="X33" s="544"/>
      <c r="Y33" s="544"/>
      <c r="Z33" s="544"/>
      <c r="AA33" s="544"/>
      <c r="AB33" s="544"/>
      <c r="AC33" s="544"/>
      <c r="AD33" s="545"/>
    </row>
    <row r="34" spans="1:30" ht="13.5" customHeight="1">
      <c r="A34" s="528"/>
      <c r="B34" s="549" t="str">
        <f>CONCATENATE("　",'スタッフ選手情報'!C18)</f>
        <v>　  </v>
      </c>
      <c r="C34" s="550"/>
      <c r="D34" s="550"/>
      <c r="E34" s="550"/>
      <c r="F34" s="550"/>
      <c r="G34" s="550"/>
      <c r="H34" s="550"/>
      <c r="I34" s="551"/>
      <c r="J34" s="568"/>
      <c r="K34" s="569"/>
      <c r="L34" s="569"/>
      <c r="M34" s="569"/>
      <c r="N34" s="570"/>
      <c r="O34" s="431"/>
      <c r="P34" s="429"/>
      <c r="Q34" s="430"/>
      <c r="R34" s="431"/>
      <c r="S34" s="429"/>
      <c r="T34" s="429"/>
      <c r="U34" s="430"/>
      <c r="V34" s="546"/>
      <c r="W34" s="547"/>
      <c r="X34" s="547"/>
      <c r="Y34" s="547"/>
      <c r="Z34" s="547"/>
      <c r="AA34" s="547"/>
      <c r="AB34" s="547"/>
      <c r="AC34" s="547"/>
      <c r="AD34" s="548"/>
    </row>
    <row r="35" spans="1:30" ht="13.5" customHeight="1">
      <c r="A35" s="562">
        <v>12</v>
      </c>
      <c r="B35" s="563" t="str">
        <f>CONCATENATE("  　",'スタッフ選手情報'!D19)</f>
        <v>  　    </v>
      </c>
      <c r="C35" s="525"/>
      <c r="D35" s="525"/>
      <c r="E35" s="525"/>
      <c r="F35" s="525"/>
      <c r="G35" s="525"/>
      <c r="H35" s="525"/>
      <c r="I35" s="564"/>
      <c r="J35" s="565">
        <f>CONCATENATE('スタッフ選手情報'!K36)</f>
      </c>
      <c r="K35" s="566"/>
      <c r="L35" s="566"/>
      <c r="M35" s="566"/>
      <c r="N35" s="567"/>
      <c r="O35" s="432">
        <f>CONCATENATE('スタッフ選手情報'!D36)</f>
      </c>
      <c r="P35" s="429"/>
      <c r="Q35" s="430"/>
      <c r="R35" s="428">
        <f>CONCATENATE('スタッフ選手情報'!F36)</f>
      </c>
      <c r="S35" s="429"/>
      <c r="T35" s="429"/>
      <c r="U35" s="430"/>
      <c r="V35" s="543">
        <f>IF('スタッフ選手情報'!H36="","",CONCATENATE(" ",'スタッフ選手情報'!H36,"中"))</f>
      </c>
      <c r="W35" s="544"/>
      <c r="X35" s="544"/>
      <c r="Y35" s="544"/>
      <c r="Z35" s="544"/>
      <c r="AA35" s="544"/>
      <c r="AB35" s="544"/>
      <c r="AC35" s="544"/>
      <c r="AD35" s="545"/>
    </row>
    <row r="36" spans="1:30" ht="13.5" customHeight="1">
      <c r="A36" s="528"/>
      <c r="B36" s="549" t="str">
        <f>CONCATENATE("　",'スタッフ選手情報'!C19)</f>
        <v>　  </v>
      </c>
      <c r="C36" s="550"/>
      <c r="D36" s="550"/>
      <c r="E36" s="550"/>
      <c r="F36" s="550"/>
      <c r="G36" s="550"/>
      <c r="H36" s="550"/>
      <c r="I36" s="551"/>
      <c r="J36" s="568"/>
      <c r="K36" s="569"/>
      <c r="L36" s="569"/>
      <c r="M36" s="569"/>
      <c r="N36" s="570"/>
      <c r="O36" s="431"/>
      <c r="P36" s="429"/>
      <c r="Q36" s="430"/>
      <c r="R36" s="431"/>
      <c r="S36" s="429"/>
      <c r="T36" s="429"/>
      <c r="U36" s="430"/>
      <c r="V36" s="546"/>
      <c r="W36" s="547"/>
      <c r="X36" s="547"/>
      <c r="Y36" s="547"/>
      <c r="Z36" s="547"/>
      <c r="AA36" s="547"/>
      <c r="AB36" s="547"/>
      <c r="AC36" s="547"/>
      <c r="AD36" s="548"/>
    </row>
    <row r="37" spans="1:30" ht="13.5" customHeight="1">
      <c r="A37" s="562">
        <v>13</v>
      </c>
      <c r="B37" s="563" t="str">
        <f>CONCATENATE("  　",'スタッフ選手情報'!D20)</f>
        <v>  　    </v>
      </c>
      <c r="C37" s="525"/>
      <c r="D37" s="525"/>
      <c r="E37" s="525"/>
      <c r="F37" s="525"/>
      <c r="G37" s="525"/>
      <c r="H37" s="525"/>
      <c r="I37" s="564"/>
      <c r="J37" s="565">
        <f>CONCATENATE('スタッフ選手情報'!K37)</f>
      </c>
      <c r="K37" s="566"/>
      <c r="L37" s="566"/>
      <c r="M37" s="566"/>
      <c r="N37" s="567"/>
      <c r="O37" s="432">
        <f>CONCATENATE('スタッフ選手情報'!D37)</f>
      </c>
      <c r="P37" s="429"/>
      <c r="Q37" s="430"/>
      <c r="R37" s="428">
        <f>CONCATENATE('スタッフ選手情報'!F37)</f>
      </c>
      <c r="S37" s="429"/>
      <c r="T37" s="429"/>
      <c r="U37" s="430"/>
      <c r="V37" s="543">
        <f>IF('スタッフ選手情報'!H37="","",CONCATENATE(" ",'スタッフ選手情報'!H37,"中"))</f>
      </c>
      <c r="W37" s="544"/>
      <c r="X37" s="544"/>
      <c r="Y37" s="544"/>
      <c r="Z37" s="544"/>
      <c r="AA37" s="544"/>
      <c r="AB37" s="544"/>
      <c r="AC37" s="544"/>
      <c r="AD37" s="545"/>
    </row>
    <row r="38" spans="1:30" ht="13.5" customHeight="1">
      <c r="A38" s="528"/>
      <c r="B38" s="549" t="str">
        <f>CONCATENATE("　",'スタッフ選手情報'!C20)</f>
        <v>　  </v>
      </c>
      <c r="C38" s="550"/>
      <c r="D38" s="550"/>
      <c r="E38" s="550"/>
      <c r="F38" s="550"/>
      <c r="G38" s="550"/>
      <c r="H38" s="550"/>
      <c r="I38" s="551"/>
      <c r="J38" s="568"/>
      <c r="K38" s="569"/>
      <c r="L38" s="569"/>
      <c r="M38" s="569"/>
      <c r="N38" s="570"/>
      <c r="O38" s="431"/>
      <c r="P38" s="429"/>
      <c r="Q38" s="430"/>
      <c r="R38" s="431"/>
      <c r="S38" s="429"/>
      <c r="T38" s="429"/>
      <c r="U38" s="430"/>
      <c r="V38" s="546"/>
      <c r="W38" s="547"/>
      <c r="X38" s="547"/>
      <c r="Y38" s="547"/>
      <c r="Z38" s="547"/>
      <c r="AA38" s="547"/>
      <c r="AB38" s="547"/>
      <c r="AC38" s="547"/>
      <c r="AD38" s="548"/>
    </row>
    <row r="39" spans="1:30" ht="13.5" customHeight="1">
      <c r="A39" s="562">
        <v>14</v>
      </c>
      <c r="B39" s="563" t="str">
        <f>CONCATENATE("　  ",'スタッフ選手情報'!D21)</f>
        <v>　      </v>
      </c>
      <c r="C39" s="525"/>
      <c r="D39" s="525"/>
      <c r="E39" s="525"/>
      <c r="F39" s="525"/>
      <c r="G39" s="525"/>
      <c r="H39" s="525"/>
      <c r="I39" s="564"/>
      <c r="J39" s="565">
        <f>CONCATENATE('スタッフ選手情報'!K38)</f>
      </c>
      <c r="K39" s="566"/>
      <c r="L39" s="566"/>
      <c r="M39" s="566"/>
      <c r="N39" s="567"/>
      <c r="O39" s="432">
        <f>CONCATENATE('スタッフ選手情報'!D38)</f>
      </c>
      <c r="P39" s="429"/>
      <c r="Q39" s="430"/>
      <c r="R39" s="428">
        <f>CONCATENATE('スタッフ選手情報'!F38)</f>
      </c>
      <c r="S39" s="429"/>
      <c r="T39" s="429"/>
      <c r="U39" s="430"/>
      <c r="V39" s="543">
        <f>IF('スタッフ選手情報'!H38="","",CONCATENATE(" ",'スタッフ選手情報'!H38,"中"))</f>
      </c>
      <c r="W39" s="544"/>
      <c r="X39" s="544"/>
      <c r="Y39" s="544"/>
      <c r="Z39" s="544"/>
      <c r="AA39" s="544"/>
      <c r="AB39" s="544"/>
      <c r="AC39" s="544"/>
      <c r="AD39" s="545"/>
    </row>
    <row r="40" spans="1:30" ht="13.5" customHeight="1">
      <c r="A40" s="528"/>
      <c r="B40" s="549" t="str">
        <f>CONCATENATE("　",'スタッフ選手情報'!C21)</f>
        <v>　  </v>
      </c>
      <c r="C40" s="550"/>
      <c r="D40" s="550"/>
      <c r="E40" s="550"/>
      <c r="F40" s="550"/>
      <c r="G40" s="550"/>
      <c r="H40" s="550"/>
      <c r="I40" s="551"/>
      <c r="J40" s="568"/>
      <c r="K40" s="569"/>
      <c r="L40" s="569"/>
      <c r="M40" s="569"/>
      <c r="N40" s="570"/>
      <c r="O40" s="431"/>
      <c r="P40" s="429"/>
      <c r="Q40" s="430"/>
      <c r="R40" s="431"/>
      <c r="S40" s="429"/>
      <c r="T40" s="429"/>
      <c r="U40" s="430"/>
      <c r="V40" s="546"/>
      <c r="W40" s="547"/>
      <c r="X40" s="547"/>
      <c r="Y40" s="547"/>
      <c r="Z40" s="547"/>
      <c r="AA40" s="547"/>
      <c r="AB40" s="547"/>
      <c r="AC40" s="547"/>
      <c r="AD40" s="548"/>
    </row>
    <row r="41" spans="1:30" ht="13.5" customHeight="1">
      <c r="A41" s="562">
        <v>15</v>
      </c>
      <c r="B41" s="563" t="str">
        <f>CONCATENATE("  　",'スタッフ選手情報'!D22)</f>
        <v>  　    </v>
      </c>
      <c r="C41" s="525"/>
      <c r="D41" s="525"/>
      <c r="E41" s="525"/>
      <c r="F41" s="525"/>
      <c r="G41" s="525"/>
      <c r="H41" s="525"/>
      <c r="I41" s="564"/>
      <c r="J41" s="565">
        <f>CONCATENATE('スタッフ選手情報'!K39)</f>
      </c>
      <c r="K41" s="566"/>
      <c r="L41" s="566"/>
      <c r="M41" s="566"/>
      <c r="N41" s="567"/>
      <c r="O41" s="432">
        <f>CONCATENATE('スタッフ選手情報'!D39)</f>
      </c>
      <c r="P41" s="429"/>
      <c r="Q41" s="430"/>
      <c r="R41" s="428">
        <f>CONCATENATE('スタッフ選手情報'!F39)</f>
      </c>
      <c r="S41" s="429"/>
      <c r="T41" s="429"/>
      <c r="U41" s="430"/>
      <c r="V41" s="543">
        <f>IF('スタッフ選手情報'!H39="","",CONCATENATE(" ",'スタッフ選手情報'!H39,"中"))</f>
      </c>
      <c r="W41" s="544"/>
      <c r="X41" s="544"/>
      <c r="Y41" s="544"/>
      <c r="Z41" s="544"/>
      <c r="AA41" s="544"/>
      <c r="AB41" s="544"/>
      <c r="AC41" s="544"/>
      <c r="AD41" s="545"/>
    </row>
    <row r="42" spans="1:30" ht="13.5" customHeight="1">
      <c r="A42" s="571"/>
      <c r="B42" s="549" t="str">
        <f>CONCATENATE("　",'スタッフ選手情報'!C22)</f>
        <v>　  </v>
      </c>
      <c r="C42" s="550"/>
      <c r="D42" s="550"/>
      <c r="E42" s="550"/>
      <c r="F42" s="550"/>
      <c r="G42" s="550"/>
      <c r="H42" s="550"/>
      <c r="I42" s="551"/>
      <c r="J42" s="568"/>
      <c r="K42" s="569"/>
      <c r="L42" s="569"/>
      <c r="M42" s="569"/>
      <c r="N42" s="570"/>
      <c r="O42" s="431"/>
      <c r="P42" s="429"/>
      <c r="Q42" s="430"/>
      <c r="R42" s="431"/>
      <c r="S42" s="429"/>
      <c r="T42" s="429"/>
      <c r="U42" s="430"/>
      <c r="V42" s="546"/>
      <c r="W42" s="547"/>
      <c r="X42" s="547"/>
      <c r="Y42" s="547"/>
      <c r="Z42" s="547"/>
      <c r="AA42" s="547"/>
      <c r="AB42" s="547"/>
      <c r="AC42" s="547"/>
      <c r="AD42" s="548"/>
    </row>
    <row r="43" spans="1:30" ht="13.5" customHeight="1">
      <c r="A43" s="562">
        <v>16</v>
      </c>
      <c r="B43" s="563" t="str">
        <f>CONCATENATE("  　",'スタッフ選手情報'!D23)</f>
        <v>  　    </v>
      </c>
      <c r="C43" s="525"/>
      <c r="D43" s="525"/>
      <c r="E43" s="525"/>
      <c r="F43" s="525"/>
      <c r="G43" s="525"/>
      <c r="H43" s="525"/>
      <c r="I43" s="564"/>
      <c r="J43" s="565">
        <f>CONCATENATE('スタッフ選手情報'!K40)</f>
      </c>
      <c r="K43" s="566"/>
      <c r="L43" s="566"/>
      <c r="M43" s="566"/>
      <c r="N43" s="567"/>
      <c r="O43" s="432">
        <f>CONCATENATE('スタッフ選手情報'!D40)</f>
      </c>
      <c r="P43" s="429"/>
      <c r="Q43" s="430"/>
      <c r="R43" s="428">
        <f>CONCATENATE('スタッフ選手情報'!F40)</f>
      </c>
      <c r="S43" s="429"/>
      <c r="T43" s="429"/>
      <c r="U43" s="430"/>
      <c r="V43" s="543">
        <f>IF('スタッフ選手情報'!H40="","",CONCATENATE(" ",'スタッフ選手情報'!H40,"中"))</f>
      </c>
      <c r="W43" s="544"/>
      <c r="X43" s="544"/>
      <c r="Y43" s="544"/>
      <c r="Z43" s="544"/>
      <c r="AA43" s="544"/>
      <c r="AB43" s="544"/>
      <c r="AC43" s="544"/>
      <c r="AD43" s="545"/>
    </row>
    <row r="44" spans="1:30" ht="13.5" customHeight="1">
      <c r="A44" s="571"/>
      <c r="B44" s="549" t="str">
        <f>CONCATENATE("　",'スタッフ選手情報'!C23)</f>
        <v>　  </v>
      </c>
      <c r="C44" s="550"/>
      <c r="D44" s="550"/>
      <c r="E44" s="550"/>
      <c r="F44" s="550"/>
      <c r="G44" s="550"/>
      <c r="H44" s="550"/>
      <c r="I44" s="551"/>
      <c r="J44" s="568"/>
      <c r="K44" s="569"/>
      <c r="L44" s="569"/>
      <c r="M44" s="569"/>
      <c r="N44" s="570"/>
      <c r="O44" s="431"/>
      <c r="P44" s="429"/>
      <c r="Q44" s="430"/>
      <c r="R44" s="431"/>
      <c r="S44" s="429"/>
      <c r="T44" s="429"/>
      <c r="U44" s="430"/>
      <c r="V44" s="546"/>
      <c r="W44" s="547"/>
      <c r="X44" s="547"/>
      <c r="Y44" s="547"/>
      <c r="Z44" s="547"/>
      <c r="AA44" s="547"/>
      <c r="AB44" s="547"/>
      <c r="AC44" s="547"/>
      <c r="AD44" s="548"/>
    </row>
    <row r="45" spans="1:30" ht="13.5" customHeight="1">
      <c r="A45" s="562">
        <v>17</v>
      </c>
      <c r="B45" s="563" t="str">
        <f>CONCATENATE("  　",'スタッフ選手情報'!D24)</f>
        <v>  　    </v>
      </c>
      <c r="C45" s="525"/>
      <c r="D45" s="525"/>
      <c r="E45" s="525"/>
      <c r="F45" s="525"/>
      <c r="G45" s="525"/>
      <c r="H45" s="525"/>
      <c r="I45" s="564"/>
      <c r="J45" s="565">
        <f>CONCATENATE('スタッフ選手情報'!K41)</f>
      </c>
      <c r="K45" s="566"/>
      <c r="L45" s="566"/>
      <c r="M45" s="566"/>
      <c r="N45" s="567"/>
      <c r="O45" s="432">
        <f>CONCATENATE('スタッフ選手情報'!D41)</f>
      </c>
      <c r="P45" s="429"/>
      <c r="Q45" s="430"/>
      <c r="R45" s="428">
        <f>CONCATENATE('スタッフ選手情報'!F41)</f>
      </c>
      <c r="S45" s="429"/>
      <c r="T45" s="429"/>
      <c r="U45" s="430"/>
      <c r="V45" s="543">
        <f>IF('スタッフ選手情報'!H41="","",CONCATENATE(" ",'スタッフ選手情報'!H41,"中"))</f>
      </c>
      <c r="W45" s="544"/>
      <c r="X45" s="544"/>
      <c r="Y45" s="544"/>
      <c r="Z45" s="544"/>
      <c r="AA45" s="544"/>
      <c r="AB45" s="544"/>
      <c r="AC45" s="544"/>
      <c r="AD45" s="545"/>
    </row>
    <row r="46" spans="1:30" ht="13.5" customHeight="1">
      <c r="A46" s="571"/>
      <c r="B46" s="549" t="str">
        <f>CONCATENATE("　",'スタッフ選手情報'!C24)</f>
        <v>　  </v>
      </c>
      <c r="C46" s="550"/>
      <c r="D46" s="550"/>
      <c r="E46" s="550"/>
      <c r="F46" s="550"/>
      <c r="G46" s="550"/>
      <c r="H46" s="550"/>
      <c r="I46" s="551"/>
      <c r="J46" s="568"/>
      <c r="K46" s="569"/>
      <c r="L46" s="569"/>
      <c r="M46" s="569"/>
      <c r="N46" s="570"/>
      <c r="O46" s="431"/>
      <c r="P46" s="429"/>
      <c r="Q46" s="430"/>
      <c r="R46" s="431"/>
      <c r="S46" s="429"/>
      <c r="T46" s="429"/>
      <c r="U46" s="430"/>
      <c r="V46" s="546"/>
      <c r="W46" s="547"/>
      <c r="X46" s="547"/>
      <c r="Y46" s="547"/>
      <c r="Z46" s="547"/>
      <c r="AA46" s="547"/>
      <c r="AB46" s="547"/>
      <c r="AC46" s="547"/>
      <c r="AD46" s="548"/>
    </row>
    <row r="47" spans="1:30" ht="13.5" customHeight="1">
      <c r="A47" s="562">
        <v>18</v>
      </c>
      <c r="B47" s="563" t="str">
        <f>CONCATENATE("　  ",'スタッフ選手情報'!D25)</f>
        <v>　      </v>
      </c>
      <c r="C47" s="525"/>
      <c r="D47" s="525"/>
      <c r="E47" s="525"/>
      <c r="F47" s="525"/>
      <c r="G47" s="525"/>
      <c r="H47" s="525"/>
      <c r="I47" s="564"/>
      <c r="J47" s="565">
        <f>CONCATENATE('スタッフ選手情報'!K42)</f>
      </c>
      <c r="K47" s="566"/>
      <c r="L47" s="566"/>
      <c r="M47" s="566"/>
      <c r="N47" s="567"/>
      <c r="O47" s="432">
        <f>CONCATENATE('スタッフ選手情報'!D42)</f>
      </c>
      <c r="P47" s="429"/>
      <c r="Q47" s="430"/>
      <c r="R47" s="580">
        <f>CONCATENATE('スタッフ選手情報'!F42)</f>
      </c>
      <c r="S47" s="581"/>
      <c r="T47" s="581"/>
      <c r="U47" s="582"/>
      <c r="V47" s="543">
        <f>IF('スタッフ選手情報'!H42="","",CONCATENATE(" ",'スタッフ選手情報'!H42,"中"))</f>
      </c>
      <c r="W47" s="544"/>
      <c r="X47" s="544"/>
      <c r="Y47" s="544"/>
      <c r="Z47" s="544"/>
      <c r="AA47" s="544"/>
      <c r="AB47" s="544"/>
      <c r="AC47" s="544"/>
      <c r="AD47" s="545"/>
    </row>
    <row r="48" spans="1:30" ht="13.5" customHeight="1" thickBot="1">
      <c r="A48" s="572"/>
      <c r="B48" s="549" t="str">
        <f>CONCATENATE("　",'スタッフ選手情報'!C25)</f>
        <v>　  </v>
      </c>
      <c r="C48" s="550"/>
      <c r="D48" s="550"/>
      <c r="E48" s="550"/>
      <c r="F48" s="550"/>
      <c r="G48" s="550"/>
      <c r="H48" s="550"/>
      <c r="I48" s="551"/>
      <c r="J48" s="568"/>
      <c r="K48" s="569"/>
      <c r="L48" s="569"/>
      <c r="M48" s="569"/>
      <c r="N48" s="570"/>
      <c r="O48" s="578"/>
      <c r="P48" s="464"/>
      <c r="Q48" s="579"/>
      <c r="R48" s="540"/>
      <c r="S48" s="541"/>
      <c r="T48" s="541"/>
      <c r="U48" s="542"/>
      <c r="V48" s="546"/>
      <c r="W48" s="547"/>
      <c r="X48" s="547"/>
      <c r="Y48" s="547"/>
      <c r="Z48" s="547"/>
      <c r="AA48" s="547"/>
      <c r="AB48" s="547"/>
      <c r="AC48" s="547"/>
      <c r="AD48" s="548"/>
    </row>
    <row r="49" spans="1:30" ht="13.5">
      <c r="A49" s="625" t="s">
        <v>94</v>
      </c>
      <c r="B49" s="625"/>
      <c r="C49" s="625"/>
      <c r="D49" s="625"/>
      <c r="E49" s="625"/>
      <c r="F49" s="625"/>
      <c r="G49" s="625"/>
      <c r="H49" s="625"/>
      <c r="I49" s="625"/>
      <c r="J49" s="625"/>
      <c r="K49" s="625"/>
      <c r="L49" s="625"/>
      <c r="M49" s="625"/>
      <c r="N49" s="625"/>
      <c r="O49" s="626"/>
      <c r="P49" s="626"/>
      <c r="Q49" s="626"/>
      <c r="R49" s="625"/>
      <c r="S49" s="625"/>
      <c r="T49" s="625"/>
      <c r="U49" s="625"/>
      <c r="V49" s="625"/>
      <c r="W49" s="625"/>
      <c r="X49" s="625"/>
      <c r="Y49" s="625"/>
      <c r="Z49" s="625"/>
      <c r="AA49" s="625"/>
      <c r="AB49" s="625"/>
      <c r="AC49" s="625"/>
      <c r="AD49" s="625"/>
    </row>
    <row r="50" spans="1:30" ht="18.75">
      <c r="A50" s="33"/>
      <c r="B50" s="34" t="s">
        <v>108</v>
      </c>
      <c r="C50" s="624" t="str">
        <f>IF('チーム基本情報'!C3="選択する","",CONCATENATE('チーム基本情報'!C3))</f>
        <v>25</v>
      </c>
      <c r="D50" s="624"/>
      <c r="E50" s="34" t="s">
        <v>52</v>
      </c>
      <c r="F50" s="624" t="str">
        <f>IF('チーム基本情報'!G3="選択する","",CONCATENATE('チーム基本情報'!G3))</f>
        <v>1</v>
      </c>
      <c r="G50" s="624"/>
      <c r="H50" s="34" t="s">
        <v>66</v>
      </c>
      <c r="I50" s="624">
        <f>IF('チーム基本情報'!K3="選択する","",CONCATENATE('チーム基本情報'!K3))</f>
      </c>
      <c r="J50" s="624"/>
      <c r="K50" s="34" t="s">
        <v>67</v>
      </c>
      <c r="L50" s="9"/>
      <c r="M50" s="9"/>
      <c r="N50" s="9"/>
      <c r="O50" s="9"/>
      <c r="P50" s="9"/>
      <c r="Q50" s="9"/>
      <c r="R50" s="9"/>
      <c r="S50" s="9"/>
      <c r="T50" s="9"/>
      <c r="U50" s="9"/>
      <c r="V50" s="10"/>
      <c r="W50" s="10"/>
      <c r="X50" s="10"/>
      <c r="Y50" s="10"/>
      <c r="Z50" s="10"/>
      <c r="AA50" s="10"/>
      <c r="AB50" s="10"/>
      <c r="AC50" s="35"/>
      <c r="AD50" s="35"/>
    </row>
    <row r="51" spans="1:30" ht="18.75">
      <c r="A51" s="27"/>
      <c r="B51" s="34"/>
      <c r="C51" s="34"/>
      <c r="D51" s="27"/>
      <c r="E51" s="34"/>
      <c r="F51" s="34"/>
      <c r="G51" s="34"/>
      <c r="H51" s="10"/>
      <c r="I51" s="10"/>
      <c r="J51" s="34" t="str">
        <f>IF('チーム基本情報'!C6="","                                高等学校長",CONCATENATE('チーム基本情報'!C6,"高等学校長"))</f>
        <v>                                高等学校長</v>
      </c>
      <c r="K51" s="10"/>
      <c r="L51" s="10"/>
      <c r="M51" s="10"/>
      <c r="N51" s="27"/>
      <c r="O51" s="10"/>
      <c r="P51" s="10"/>
      <c r="Q51" s="10"/>
      <c r="R51" s="10"/>
      <c r="S51" s="27"/>
      <c r="T51" s="34" t="str">
        <f>IF('チーム基本情報'!C39=""," 　　　　　　                 印",CONCATENATE('チーム基本情報'!C39,"      ","印"))</f>
        <v> 　　　　　　                 印</v>
      </c>
      <c r="U51" s="10"/>
      <c r="V51" s="10"/>
      <c r="W51" s="10"/>
      <c r="X51" s="10"/>
      <c r="Y51" s="10"/>
      <c r="Z51" s="36"/>
      <c r="AA51" s="10"/>
      <c r="AB51" s="10"/>
      <c r="AC51" s="35"/>
      <c r="AD51" s="35"/>
    </row>
    <row r="52" spans="1:30" ht="17.25" customHeight="1" thickBot="1">
      <c r="A52" s="27"/>
      <c r="B52" s="37"/>
      <c r="C52" s="38"/>
      <c r="D52" s="37"/>
      <c r="E52" s="37"/>
      <c r="F52" s="37"/>
      <c r="G52" s="37"/>
      <c r="H52" s="39"/>
      <c r="I52" s="27"/>
      <c r="J52" s="27"/>
      <c r="K52" s="27"/>
      <c r="L52" s="27"/>
      <c r="M52" s="27"/>
      <c r="N52" s="27"/>
      <c r="O52" s="38"/>
      <c r="P52" s="38"/>
      <c r="Q52" s="38"/>
      <c r="R52" s="38"/>
      <c r="S52" s="38"/>
      <c r="T52" s="38"/>
      <c r="U52" s="38"/>
      <c r="V52" s="34"/>
      <c r="W52" s="34"/>
      <c r="X52" s="34"/>
      <c r="Y52" s="34"/>
      <c r="Z52" s="34"/>
      <c r="AA52" s="34"/>
      <c r="AB52" s="7"/>
      <c r="AC52" s="7"/>
      <c r="AD52" s="7"/>
    </row>
    <row r="53" spans="1:30" ht="19.5" customHeight="1">
      <c r="A53" s="629" t="s">
        <v>110</v>
      </c>
      <c r="B53" s="627"/>
      <c r="C53" s="622"/>
      <c r="D53" s="623">
        <f>IF('チーム基本情報'!C32="選択する","",CONCATENATE('チーム基本情報'!C32))</f>
      </c>
      <c r="E53" s="630"/>
      <c r="F53" s="153" t="s">
        <v>66</v>
      </c>
      <c r="G53" s="627">
        <f>IF('チーム基本情報'!H32="選択する","",CONCATENATE('チーム基本情報'!H32))</f>
      </c>
      <c r="H53" s="627"/>
      <c r="I53" s="153" t="s">
        <v>67</v>
      </c>
      <c r="J53" s="622">
        <f>IF('チーム基本情報'!C33="選択する","",CONCATENATE('チーム基本情報'!C33))</f>
      </c>
      <c r="K53" s="623"/>
      <c r="L53" s="154" t="s">
        <v>71</v>
      </c>
      <c r="M53" s="627">
        <f>IF('チーム基本情報'!H33="選択する","",CONCATENATE('チーム基本情報'!H33))</f>
      </c>
      <c r="N53" s="627"/>
      <c r="O53" s="650" t="s">
        <v>111</v>
      </c>
      <c r="P53" s="650"/>
      <c r="Q53" s="152"/>
      <c r="R53" s="152"/>
      <c r="S53" s="154"/>
      <c r="T53" s="154"/>
      <c r="U53" s="471" t="s">
        <v>56</v>
      </c>
      <c r="V53" s="459"/>
      <c r="W53" s="459"/>
      <c r="X53" s="459"/>
      <c r="Y53" s="459"/>
      <c r="Z53" s="472"/>
      <c r="AA53" s="623">
        <f>IF('チーム基本情報'!C36="選択する","",CONCATENATE('チーム基本情報'!C36))</f>
      </c>
      <c r="AB53" s="627"/>
      <c r="AC53" s="627"/>
      <c r="AD53" s="628"/>
    </row>
    <row r="54" spans="1:30" ht="19.5" customHeight="1" thickBot="1">
      <c r="A54" s="644" t="s">
        <v>75</v>
      </c>
      <c r="B54" s="645"/>
      <c r="C54" s="645"/>
      <c r="D54" s="586">
        <f>IF('チーム基本情報'!C35="選択する","",CONCATENATE('チーム基本情報'!C35))</f>
      </c>
      <c r="E54" s="587"/>
      <c r="F54" s="587"/>
      <c r="G54" s="587"/>
      <c r="H54" s="587"/>
      <c r="I54" s="649"/>
      <c r="J54" s="583" t="s">
        <v>70</v>
      </c>
      <c r="K54" s="584"/>
      <c r="L54" s="584"/>
      <c r="M54" s="584"/>
      <c r="N54" s="585"/>
      <c r="O54" s="586">
        <f>IF('チーム基本情報'!C34="選択する","",CONCATENATE('チーム基本情報'!C34))</f>
      </c>
      <c r="P54" s="587"/>
      <c r="Q54" s="587"/>
      <c r="R54" s="587"/>
      <c r="S54" s="587"/>
      <c r="T54" s="587"/>
      <c r="U54" s="643" t="s">
        <v>309</v>
      </c>
      <c r="V54" s="464"/>
      <c r="W54" s="464"/>
      <c r="X54" s="464"/>
      <c r="Y54" s="464"/>
      <c r="Z54" s="579"/>
      <c r="AA54" s="640" t="str">
        <f>IF('チーム基本情報'!O36="選択する","           ～",CONCATENATE('チーム基本情報'!O36))</f>
        <v>           ～</v>
      </c>
      <c r="AB54" s="641"/>
      <c r="AC54" s="641"/>
      <c r="AD54" s="642"/>
    </row>
    <row r="55" spans="1:30" ht="18" customHeight="1">
      <c r="A55" s="631" t="s">
        <v>58</v>
      </c>
      <c r="B55" s="634" t="s">
        <v>59</v>
      </c>
      <c r="C55" s="634"/>
      <c r="D55" s="634"/>
      <c r="E55" s="634"/>
      <c r="F55" s="634"/>
      <c r="G55" s="634"/>
      <c r="H55" s="634"/>
      <c r="I55" s="634"/>
      <c r="J55" s="634"/>
      <c r="K55" s="634"/>
      <c r="L55" s="634"/>
      <c r="M55" s="634"/>
      <c r="N55" s="634"/>
      <c r="O55" s="634"/>
      <c r="P55" s="634"/>
      <c r="Q55" s="634"/>
      <c r="R55" s="634"/>
      <c r="S55" s="634"/>
      <c r="T55" s="634"/>
      <c r="U55" s="634"/>
      <c r="V55" s="634"/>
      <c r="W55" s="634"/>
      <c r="X55" s="634"/>
      <c r="Y55" s="634"/>
      <c r="Z55" s="634"/>
      <c r="AA55" s="634"/>
      <c r="AB55" s="634"/>
      <c r="AC55" s="634"/>
      <c r="AD55" s="635"/>
    </row>
    <row r="56" spans="1:30" ht="15" customHeight="1">
      <c r="A56" s="632"/>
      <c r="B56" s="636" t="s">
        <v>60</v>
      </c>
      <c r="C56" s="636"/>
      <c r="D56" s="636"/>
      <c r="E56" s="636"/>
      <c r="F56" s="636"/>
      <c r="G56" s="636"/>
      <c r="H56" s="636"/>
      <c r="I56" s="636"/>
      <c r="J56" s="636"/>
      <c r="K56" s="636"/>
      <c r="L56" s="636"/>
      <c r="M56" s="636"/>
      <c r="N56" s="636"/>
      <c r="O56" s="636"/>
      <c r="P56" s="636"/>
      <c r="Q56" s="636"/>
      <c r="R56" s="636"/>
      <c r="S56" s="636"/>
      <c r="T56" s="636"/>
      <c r="U56" s="636"/>
      <c r="V56" s="636"/>
      <c r="W56" s="636"/>
      <c r="X56" s="636"/>
      <c r="Y56" s="636"/>
      <c r="Z56" s="636"/>
      <c r="AA56" s="636"/>
      <c r="AB56" s="636"/>
      <c r="AC56" s="636"/>
      <c r="AD56" s="637"/>
    </row>
    <row r="57" spans="1:30" ht="18" customHeight="1">
      <c r="A57" s="632"/>
      <c r="B57" s="646" t="s">
        <v>61</v>
      </c>
      <c r="C57" s="638"/>
      <c r="D57" s="573">
        <f>CONCATENATE('チーム基本情報'!C25)</f>
      </c>
      <c r="E57" s="574"/>
      <c r="F57" s="574"/>
      <c r="G57" s="574"/>
      <c r="H57" s="574"/>
      <c r="I57" s="574"/>
      <c r="J57" s="574"/>
      <c r="K57" s="574"/>
      <c r="L57" s="574"/>
      <c r="M57" s="574"/>
      <c r="N57" s="574"/>
      <c r="O57" s="574"/>
      <c r="P57" s="574"/>
      <c r="Q57" s="575"/>
      <c r="R57" s="638" t="s">
        <v>62</v>
      </c>
      <c r="S57" s="638"/>
      <c r="T57" s="638"/>
      <c r="U57" s="573">
        <f>IF('チーム基本情報'!C28="","",CONCATENATE(" ",'チーム基本情報'!C28))</f>
      </c>
      <c r="V57" s="574"/>
      <c r="W57" s="574"/>
      <c r="X57" s="574"/>
      <c r="Y57" s="574"/>
      <c r="Z57" s="574"/>
      <c r="AA57" s="574"/>
      <c r="AB57" s="574"/>
      <c r="AC57" s="574"/>
      <c r="AD57" s="639"/>
    </row>
    <row r="58" spans="1:30" ht="18" customHeight="1" thickBot="1">
      <c r="A58" s="633"/>
      <c r="B58" s="647" t="s">
        <v>53</v>
      </c>
      <c r="C58" s="648"/>
      <c r="D58" s="41" t="s">
        <v>63</v>
      </c>
      <c r="E58" s="576">
        <f>IF('チーム基本情報'!C26="","",CONCATENATE('チーム基本情報'!C26))</f>
      </c>
      <c r="F58" s="576"/>
      <c r="G58" s="576"/>
      <c r="H58" s="576"/>
      <c r="I58" s="42"/>
      <c r="J58" s="576">
        <f>CONCATENATE('チーム基本情報'!C27)</f>
      </c>
      <c r="K58" s="576"/>
      <c r="L58" s="576"/>
      <c r="M58" s="576"/>
      <c r="N58" s="576"/>
      <c r="O58" s="576"/>
      <c r="P58" s="576"/>
      <c r="Q58" s="576"/>
      <c r="R58" s="576"/>
      <c r="S58" s="576"/>
      <c r="T58" s="576"/>
      <c r="U58" s="576"/>
      <c r="V58" s="576"/>
      <c r="W58" s="576"/>
      <c r="X58" s="576"/>
      <c r="Y58" s="576"/>
      <c r="Z58" s="576"/>
      <c r="AA58" s="576"/>
      <c r="AB58" s="576"/>
      <c r="AC58" s="576"/>
      <c r="AD58" s="577"/>
    </row>
  </sheetData>
  <sheetProtection sheet="1"/>
  <mergeCells count="196">
    <mergeCell ref="C8:D9"/>
    <mergeCell ref="E8:F9"/>
    <mergeCell ref="G8:H9"/>
    <mergeCell ref="I8:J9"/>
    <mergeCell ref="K8:L9"/>
    <mergeCell ref="M8:N9"/>
    <mergeCell ref="F50:G50"/>
    <mergeCell ref="B45:I45"/>
    <mergeCell ref="J45:N46"/>
    <mergeCell ref="B23:I23"/>
    <mergeCell ref="J23:N24"/>
    <mergeCell ref="B43:I43"/>
    <mergeCell ref="B39:I39"/>
    <mergeCell ref="B34:I34"/>
    <mergeCell ref="B29:I29"/>
    <mergeCell ref="J29:N30"/>
    <mergeCell ref="B57:C57"/>
    <mergeCell ref="B58:C58"/>
    <mergeCell ref="D54:I54"/>
    <mergeCell ref="O16:R16"/>
    <mergeCell ref="R41:U42"/>
    <mergeCell ref="R37:U38"/>
    <mergeCell ref="O45:Q46"/>
    <mergeCell ref="O53:P53"/>
    <mergeCell ref="B46:I46"/>
    <mergeCell ref="J35:N36"/>
    <mergeCell ref="A55:A58"/>
    <mergeCell ref="B55:AD55"/>
    <mergeCell ref="B56:AD56"/>
    <mergeCell ref="G53:H53"/>
    <mergeCell ref="R57:T57"/>
    <mergeCell ref="U57:AD57"/>
    <mergeCell ref="M53:N53"/>
    <mergeCell ref="AA54:AD54"/>
    <mergeCell ref="U54:Z54"/>
    <mergeCell ref="A54:C54"/>
    <mergeCell ref="V43:AD44"/>
    <mergeCell ref="J53:K53"/>
    <mergeCell ref="I50:J50"/>
    <mergeCell ref="A49:AD49"/>
    <mergeCell ref="AA53:AD53"/>
    <mergeCell ref="A53:C53"/>
    <mergeCell ref="D53:E53"/>
    <mergeCell ref="U53:Z53"/>
    <mergeCell ref="A43:A44"/>
    <mergeCell ref="C50:D50"/>
    <mergeCell ref="O41:Q42"/>
    <mergeCell ref="O43:Q44"/>
    <mergeCell ref="A37:A38"/>
    <mergeCell ref="A39:A40"/>
    <mergeCell ref="J39:N40"/>
    <mergeCell ref="A35:A36"/>
    <mergeCell ref="B35:I35"/>
    <mergeCell ref="B32:I32"/>
    <mergeCell ref="B25:I25"/>
    <mergeCell ref="J25:N26"/>
    <mergeCell ref="L13:N13"/>
    <mergeCell ref="C15:K15"/>
    <mergeCell ref="L15:N15"/>
    <mergeCell ref="B30:I30"/>
    <mergeCell ref="C17:K17"/>
    <mergeCell ref="L17:N17"/>
    <mergeCell ref="C6:N7"/>
    <mergeCell ref="A10:B11"/>
    <mergeCell ref="A9:B9"/>
    <mergeCell ref="A8:B8"/>
    <mergeCell ref="C10:N11"/>
    <mergeCell ref="A5:B7"/>
    <mergeCell ref="D57:Q57"/>
    <mergeCell ref="E58:H58"/>
    <mergeCell ref="J58:AD58"/>
    <mergeCell ref="R45:U46"/>
    <mergeCell ref="V45:AD46"/>
    <mergeCell ref="O47:Q48"/>
    <mergeCell ref="R47:U48"/>
    <mergeCell ref="V47:AD48"/>
    <mergeCell ref="J54:N54"/>
    <mergeCell ref="O54:T54"/>
    <mergeCell ref="A41:A42"/>
    <mergeCell ref="B41:I41"/>
    <mergeCell ref="J41:N42"/>
    <mergeCell ref="B42:I42"/>
    <mergeCell ref="A47:A48"/>
    <mergeCell ref="B47:I47"/>
    <mergeCell ref="J47:N48"/>
    <mergeCell ref="B48:I48"/>
    <mergeCell ref="A45:A46"/>
    <mergeCell ref="V35:AD36"/>
    <mergeCell ref="B36:I36"/>
    <mergeCell ref="O39:Q40"/>
    <mergeCell ref="O37:Q38"/>
    <mergeCell ref="B40:I40"/>
    <mergeCell ref="B37:I37"/>
    <mergeCell ref="O35:Q36"/>
    <mergeCell ref="R35:U36"/>
    <mergeCell ref="V33:AD34"/>
    <mergeCell ref="R43:U44"/>
    <mergeCell ref="V37:AD38"/>
    <mergeCell ref="B38:I38"/>
    <mergeCell ref="R39:U40"/>
    <mergeCell ref="V39:AD40"/>
    <mergeCell ref="J43:N44"/>
    <mergeCell ref="B44:I44"/>
    <mergeCell ref="J37:N38"/>
    <mergeCell ref="V41:AD42"/>
    <mergeCell ref="A27:A28"/>
    <mergeCell ref="B27:I27"/>
    <mergeCell ref="R31:U32"/>
    <mergeCell ref="V31:AD32"/>
    <mergeCell ref="V27:AD28"/>
    <mergeCell ref="B28:I28"/>
    <mergeCell ref="V29:AD30"/>
    <mergeCell ref="J27:N28"/>
    <mergeCell ref="O27:Q28"/>
    <mergeCell ref="R27:U28"/>
    <mergeCell ref="V25:AD26"/>
    <mergeCell ref="B26:I26"/>
    <mergeCell ref="A25:A26"/>
    <mergeCell ref="A33:A34"/>
    <mergeCell ref="B33:I33"/>
    <mergeCell ref="J33:N34"/>
    <mergeCell ref="A31:A32"/>
    <mergeCell ref="B31:I31"/>
    <mergeCell ref="J31:N32"/>
    <mergeCell ref="A29:A30"/>
    <mergeCell ref="V21:AD22"/>
    <mergeCell ref="B22:I22"/>
    <mergeCell ref="A23:A24"/>
    <mergeCell ref="A21:A22"/>
    <mergeCell ref="B21:I21"/>
    <mergeCell ref="J21:N22"/>
    <mergeCell ref="O21:Q22"/>
    <mergeCell ref="R23:U24"/>
    <mergeCell ref="V23:AD24"/>
    <mergeCell ref="B24:I24"/>
    <mergeCell ref="V19:AD20"/>
    <mergeCell ref="B20:I20"/>
    <mergeCell ref="J18:N18"/>
    <mergeCell ref="O18:Q18"/>
    <mergeCell ref="R18:U18"/>
    <mergeCell ref="B18:I18"/>
    <mergeCell ref="R19:U20"/>
    <mergeCell ref="O12:R15"/>
    <mergeCell ref="A14:B15"/>
    <mergeCell ref="C14:N14"/>
    <mergeCell ref="A19:A20"/>
    <mergeCell ref="B19:I19"/>
    <mergeCell ref="J19:N20"/>
    <mergeCell ref="O19:Q20"/>
    <mergeCell ref="C13:K13"/>
    <mergeCell ref="S10:T10"/>
    <mergeCell ref="S11:T11"/>
    <mergeCell ref="U10:AD10"/>
    <mergeCell ref="A16:B17"/>
    <mergeCell ref="C16:N16"/>
    <mergeCell ref="O5:S6"/>
    <mergeCell ref="A12:B13"/>
    <mergeCell ref="C12:N12"/>
    <mergeCell ref="S12:T12"/>
    <mergeCell ref="S13:T13"/>
    <mergeCell ref="C5:N5"/>
    <mergeCell ref="T9:AD9"/>
    <mergeCell ref="U11:AD11"/>
    <mergeCell ref="V5:Y6"/>
    <mergeCell ref="Z5:AA6"/>
    <mergeCell ref="T5:U6"/>
    <mergeCell ref="AB5:AD6"/>
    <mergeCell ref="O7:R11"/>
    <mergeCell ref="T7:AD7"/>
    <mergeCell ref="T8:AD8"/>
    <mergeCell ref="AA1:AD1"/>
    <mergeCell ref="AA2:AD2"/>
    <mergeCell ref="AA3:AD3"/>
    <mergeCell ref="A1:V1"/>
    <mergeCell ref="A2:V2"/>
    <mergeCell ref="A3:V3"/>
    <mergeCell ref="X2:Z2"/>
    <mergeCell ref="X1:Z1"/>
    <mergeCell ref="X3:Z3"/>
    <mergeCell ref="U12:AD12"/>
    <mergeCell ref="U13:AD13"/>
    <mergeCell ref="V18:AD18"/>
    <mergeCell ref="S17:AD17"/>
    <mergeCell ref="S16:AD16"/>
    <mergeCell ref="S14:T15"/>
    <mergeCell ref="U14:AD15"/>
    <mergeCell ref="O17:R17"/>
    <mergeCell ref="R25:U26"/>
    <mergeCell ref="O23:Q24"/>
    <mergeCell ref="R33:U34"/>
    <mergeCell ref="R21:U22"/>
    <mergeCell ref="O29:Q30"/>
    <mergeCell ref="O25:Q26"/>
    <mergeCell ref="R29:U30"/>
    <mergeCell ref="O31:Q32"/>
    <mergeCell ref="O33:Q34"/>
  </mergeCells>
  <printOptions/>
  <pageMargins left="0.5905511811023623" right="0.3937007874015748" top="0.3937007874015748" bottom="0.3937007874015748" header="0.5118110236220472" footer="0.5118110236220472"/>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sheetPr codeName="Sheet7">
    <tabColor indexed="10"/>
  </sheetPr>
  <dimension ref="A1:AD58"/>
  <sheetViews>
    <sheetView zoomScalePageLayoutView="0" workbookViewId="0" topLeftCell="A1">
      <selection activeCell="A1" sqref="A1:V1"/>
    </sheetView>
  </sheetViews>
  <sheetFormatPr defaultColWidth="9.00390625" defaultRowHeight="13.5"/>
  <cols>
    <col min="1" max="30" width="2.875" style="0" customWidth="1"/>
  </cols>
  <sheetData>
    <row r="1" spans="1:30" ht="14.25">
      <c r="A1" s="466" t="str">
        <f>+'参加申込書'!A1</f>
        <v>第２３回東北高等学校男女新人バスケットボール選手権大会</v>
      </c>
      <c r="B1" s="466"/>
      <c r="C1" s="466"/>
      <c r="D1" s="466"/>
      <c r="E1" s="466"/>
      <c r="F1" s="466"/>
      <c r="G1" s="466"/>
      <c r="H1" s="466"/>
      <c r="I1" s="466"/>
      <c r="J1" s="466"/>
      <c r="K1" s="466"/>
      <c r="L1" s="466"/>
      <c r="M1" s="466"/>
      <c r="N1" s="466"/>
      <c r="O1" s="466"/>
      <c r="P1" s="466"/>
      <c r="Q1" s="466"/>
      <c r="R1" s="466"/>
      <c r="S1" s="466"/>
      <c r="T1" s="466"/>
      <c r="U1" s="466"/>
      <c r="V1" s="466"/>
      <c r="W1" s="25"/>
      <c r="X1" s="471" t="s">
        <v>316</v>
      </c>
      <c r="Y1" s="459"/>
      <c r="Z1" s="472"/>
      <c r="AA1" s="458">
        <f>IF('チーム基本情報'!P5="選択する","",'チーム基本情報'!P5)</f>
      </c>
      <c r="AB1" s="459"/>
      <c r="AC1" s="459"/>
      <c r="AD1" s="460"/>
    </row>
    <row r="2" spans="1:30" ht="14.25">
      <c r="A2" s="466">
        <f>IF(+'参加申込書'!A2="","",+'参加申込書'!A2)</f>
      </c>
      <c r="B2" s="466"/>
      <c r="C2" s="466"/>
      <c r="D2" s="466"/>
      <c r="E2" s="466"/>
      <c r="F2" s="466"/>
      <c r="G2" s="466"/>
      <c r="H2" s="466"/>
      <c r="I2" s="466"/>
      <c r="J2" s="466"/>
      <c r="K2" s="466"/>
      <c r="L2" s="466"/>
      <c r="M2" s="466"/>
      <c r="N2" s="466"/>
      <c r="O2" s="466"/>
      <c r="P2" s="466"/>
      <c r="Q2" s="466"/>
      <c r="R2" s="466"/>
      <c r="S2" s="466"/>
      <c r="T2" s="466"/>
      <c r="U2" s="466"/>
      <c r="V2" s="466"/>
      <c r="W2" s="26"/>
      <c r="X2" s="468" t="s">
        <v>104</v>
      </c>
      <c r="Y2" s="469"/>
      <c r="Z2" s="470"/>
      <c r="AA2" s="461">
        <f>IF('チーム基本情報'!I5="選択する","",'チーム基本情報'!I5)</f>
      </c>
      <c r="AB2" s="462"/>
      <c r="AC2" s="462"/>
      <c r="AD2" s="463"/>
    </row>
    <row r="3" spans="1:30" ht="18" thickBot="1">
      <c r="A3" s="467" t="s">
        <v>237</v>
      </c>
      <c r="B3" s="467"/>
      <c r="C3" s="467"/>
      <c r="D3" s="467"/>
      <c r="E3" s="467"/>
      <c r="F3" s="467"/>
      <c r="G3" s="467"/>
      <c r="H3" s="467"/>
      <c r="I3" s="467"/>
      <c r="J3" s="467"/>
      <c r="K3" s="467"/>
      <c r="L3" s="467"/>
      <c r="M3" s="467"/>
      <c r="N3" s="467"/>
      <c r="O3" s="467"/>
      <c r="P3" s="467"/>
      <c r="Q3" s="467"/>
      <c r="R3" s="467"/>
      <c r="S3" s="467"/>
      <c r="T3" s="467"/>
      <c r="U3" s="467"/>
      <c r="V3" s="467"/>
      <c r="W3" s="8"/>
      <c r="X3" s="485" t="s">
        <v>310</v>
      </c>
      <c r="Y3" s="486"/>
      <c r="Z3" s="487"/>
      <c r="AA3" s="464">
        <f>IF('チーム基本情報'!R5="選択する","",'チーム基本情報'!R5)</f>
      </c>
      <c r="AB3" s="464"/>
      <c r="AC3" s="464"/>
      <c r="AD3" s="465"/>
    </row>
    <row r="4" spans="1:30" ht="10.5" customHeight="1">
      <c r="A4" s="121"/>
      <c r="B4" s="121"/>
      <c r="C4" s="121"/>
      <c r="D4" s="121"/>
      <c r="E4" s="121"/>
      <c r="F4" s="121"/>
      <c r="G4" s="121"/>
      <c r="H4" s="121"/>
      <c r="I4" s="121"/>
      <c r="J4" s="121"/>
      <c r="K4" s="121"/>
      <c r="L4" s="121"/>
      <c r="M4" s="121"/>
      <c r="N4" s="121"/>
      <c r="O4" s="121"/>
      <c r="P4" s="121"/>
      <c r="Q4" s="121"/>
      <c r="R4" s="121"/>
      <c r="S4" s="121"/>
      <c r="T4" s="121"/>
      <c r="U4" s="121"/>
      <c r="V4" s="121"/>
      <c r="W4" s="8"/>
      <c r="X4" s="126"/>
      <c r="Y4" s="126"/>
      <c r="Z4" s="126"/>
      <c r="AA4" s="122"/>
      <c r="AB4" s="122"/>
      <c r="AC4" s="122"/>
      <c r="AD4" s="122"/>
    </row>
    <row r="5" spans="1:30" ht="14.25">
      <c r="A5" s="121"/>
      <c r="B5" s="121"/>
      <c r="C5" s="121"/>
      <c r="D5" s="121"/>
      <c r="E5" s="121"/>
      <c r="F5" s="121"/>
      <c r="G5" s="121"/>
      <c r="H5" s="121"/>
      <c r="I5" s="121"/>
      <c r="J5" s="121"/>
      <c r="K5" s="121"/>
      <c r="L5" s="657" t="s">
        <v>255</v>
      </c>
      <c r="M5" s="657"/>
      <c r="N5" s="657"/>
      <c r="O5" s="144"/>
      <c r="P5" s="144"/>
      <c r="Q5" s="651" t="s">
        <v>108</v>
      </c>
      <c r="R5" s="651"/>
      <c r="S5" s="651" t="str">
        <f>IF('エントリー変更情報'!E3="選択する","",'エントリー変更情報'!E3)</f>
        <v>25</v>
      </c>
      <c r="T5" s="651"/>
      <c r="U5" s="651" t="s">
        <v>52</v>
      </c>
      <c r="V5" s="651"/>
      <c r="W5" s="651" t="str">
        <f>IF('エントリー変更情報'!G3="選択する","",'エントリー変更情報'!G3)</f>
        <v> 1</v>
      </c>
      <c r="X5" s="651"/>
      <c r="Y5" s="668" t="s">
        <v>66</v>
      </c>
      <c r="Z5" s="668"/>
      <c r="AA5" s="651">
        <f>IF('エントリー変更情報'!I3="選択する","",'エントリー変更情報'!I3)</f>
      </c>
      <c r="AB5" s="651"/>
      <c r="AC5" s="541" t="s">
        <v>67</v>
      </c>
      <c r="AD5" s="541"/>
    </row>
    <row r="6" spans="1:30" ht="11.25" customHeight="1" thickBot="1">
      <c r="A6" s="121"/>
      <c r="B6" s="121"/>
      <c r="C6" s="121"/>
      <c r="D6" s="121"/>
      <c r="E6" s="121"/>
      <c r="F6" s="121"/>
      <c r="G6" s="121"/>
      <c r="H6" s="121"/>
      <c r="I6" s="121"/>
      <c r="J6" s="121"/>
      <c r="K6" s="121"/>
      <c r="L6" s="121"/>
      <c r="M6" s="121"/>
      <c r="N6" s="121"/>
      <c r="O6" s="121"/>
      <c r="P6" s="121"/>
      <c r="Q6" s="121"/>
      <c r="R6" s="121"/>
      <c r="S6" s="121"/>
      <c r="T6" s="121"/>
      <c r="U6" s="121"/>
      <c r="V6" s="121"/>
      <c r="W6" s="8"/>
      <c r="X6" s="126"/>
      <c r="Y6" s="126"/>
      <c r="Z6" s="126"/>
      <c r="AA6" s="122"/>
      <c r="AB6" s="122"/>
      <c r="AC6" s="122"/>
      <c r="AD6" s="122"/>
    </row>
    <row r="7" spans="1:20" ht="13.5">
      <c r="A7" s="656" t="s">
        <v>252</v>
      </c>
      <c r="B7" s="656"/>
      <c r="C7" s="656"/>
      <c r="D7" s="656"/>
      <c r="E7" s="656"/>
      <c r="F7" s="652">
        <f>IF('チーム基本情報'!C6="","",'チーム基本情報'!C6)</f>
      </c>
      <c r="G7" s="652"/>
      <c r="H7" s="652"/>
      <c r="I7" s="652"/>
      <c r="J7" s="652"/>
      <c r="K7" s="652"/>
      <c r="L7" s="652"/>
      <c r="M7" s="652"/>
      <c r="N7" s="652"/>
      <c r="O7" s="652"/>
      <c r="P7" s="652"/>
      <c r="Q7" s="652"/>
      <c r="R7" s="652"/>
      <c r="S7" s="652"/>
      <c r="T7" s="652"/>
    </row>
    <row r="8" spans="1:20" ht="13.5">
      <c r="A8" s="654"/>
      <c r="B8" s="654"/>
      <c r="C8" s="654"/>
      <c r="D8" s="654"/>
      <c r="E8" s="654"/>
      <c r="F8" s="653"/>
      <c r="G8" s="653"/>
      <c r="H8" s="653"/>
      <c r="I8" s="653"/>
      <c r="J8" s="653"/>
      <c r="K8" s="653"/>
      <c r="L8" s="653"/>
      <c r="M8" s="653"/>
      <c r="N8" s="653"/>
      <c r="O8" s="653"/>
      <c r="P8" s="653"/>
      <c r="Q8" s="653"/>
      <c r="R8" s="653"/>
      <c r="S8" s="653"/>
      <c r="T8" s="653"/>
    </row>
    <row r="9" spans="1:20" ht="13.5">
      <c r="A9" s="654" t="s">
        <v>244</v>
      </c>
      <c r="B9" s="654"/>
      <c r="C9" s="654"/>
      <c r="D9" s="654"/>
      <c r="E9" s="654"/>
      <c r="F9" s="670" t="str">
        <f>IF('チーム基本情報'!B19="","",'チーム基本情報'!B19)</f>
        <v>  </v>
      </c>
      <c r="G9" s="671"/>
      <c r="H9" s="671"/>
      <c r="I9" s="671"/>
      <c r="J9" s="671"/>
      <c r="K9" s="671"/>
      <c r="L9" s="671"/>
      <c r="M9" s="671"/>
      <c r="N9" s="671"/>
      <c r="O9" s="671"/>
      <c r="P9" s="671"/>
      <c r="Q9" s="671"/>
      <c r="R9" s="671"/>
      <c r="S9" s="671"/>
      <c r="T9" s="672"/>
    </row>
    <row r="10" spans="1:20" ht="14.25" thickBot="1">
      <c r="A10" s="655"/>
      <c r="B10" s="655"/>
      <c r="C10" s="655"/>
      <c r="D10" s="655"/>
      <c r="E10" s="655"/>
      <c r="F10" s="673"/>
      <c r="G10" s="674"/>
      <c r="H10" s="674"/>
      <c r="I10" s="674"/>
      <c r="J10" s="674"/>
      <c r="K10" s="674"/>
      <c r="L10" s="674"/>
      <c r="M10" s="674"/>
      <c r="N10" s="674"/>
      <c r="O10" s="674"/>
      <c r="P10" s="674"/>
      <c r="Q10" s="674"/>
      <c r="R10" s="674"/>
      <c r="S10" s="674"/>
      <c r="T10" s="675"/>
    </row>
    <row r="11" ht="9.75" customHeight="1"/>
    <row r="12" spans="1:4" ht="17.25">
      <c r="A12" s="669" t="s">
        <v>256</v>
      </c>
      <c r="B12" s="669"/>
      <c r="C12" s="669"/>
      <c r="D12" s="669"/>
    </row>
    <row r="13" spans="5:21" ht="11.25" customHeight="1" thickBot="1">
      <c r="E13" s="683" t="s">
        <v>251</v>
      </c>
      <c r="F13" s="683"/>
      <c r="G13" s="683"/>
      <c r="H13" s="683"/>
      <c r="I13" s="683"/>
      <c r="J13" s="683"/>
      <c r="K13" s="683"/>
      <c r="M13" s="693" t="s">
        <v>250</v>
      </c>
      <c r="N13" s="693"/>
      <c r="O13" s="693"/>
      <c r="P13" s="693"/>
      <c r="Q13" s="693"/>
      <c r="R13" s="693"/>
      <c r="S13" s="693"/>
      <c r="T13" s="693"/>
      <c r="U13" s="693"/>
    </row>
    <row r="14" spans="1:21" ht="13.5">
      <c r="A14" s="691" t="str">
        <f>+'エントリー変更情報'!A6</f>
        <v>監　 督</v>
      </c>
      <c r="B14" s="692"/>
      <c r="C14" s="692"/>
      <c r="D14" s="692"/>
      <c r="E14" s="700">
        <f>IF('エントリー変更情報'!C6=1,'スタッフ選手情報'!C4,"")</f>
      </c>
      <c r="F14" s="701"/>
      <c r="G14" s="701"/>
      <c r="H14" s="701"/>
      <c r="I14" s="701"/>
      <c r="J14" s="701"/>
      <c r="K14" s="702"/>
      <c r="L14" s="678">
        <f>IF('エントリー変更情報'!C6=1,"→","")</f>
      </c>
      <c r="M14" s="694">
        <f>IF('エントリー変更情報'!C6=1,'エントリー変更情報'!E6,"")</f>
      </c>
      <c r="N14" s="695"/>
      <c r="O14" s="695"/>
      <c r="P14" s="695"/>
      <c r="Q14" s="695"/>
      <c r="R14" s="695"/>
      <c r="S14" s="695"/>
      <c r="T14" s="695"/>
      <c r="U14" s="696"/>
    </row>
    <row r="15" spans="1:24" ht="13.5">
      <c r="A15" s="658"/>
      <c r="B15" s="659"/>
      <c r="C15" s="659"/>
      <c r="D15" s="659"/>
      <c r="E15" s="662"/>
      <c r="F15" s="663"/>
      <c r="G15" s="663"/>
      <c r="H15" s="663"/>
      <c r="I15" s="663"/>
      <c r="J15" s="663"/>
      <c r="K15" s="664"/>
      <c r="L15" s="678"/>
      <c r="M15" s="697">
        <f>IF('エントリー変更情報'!C6=1,'エントリー変更情報'!D6,"")</f>
      </c>
      <c r="N15" s="698"/>
      <c r="O15" s="698"/>
      <c r="P15" s="698"/>
      <c r="Q15" s="698"/>
      <c r="R15" s="698"/>
      <c r="S15" s="698"/>
      <c r="T15" s="698"/>
      <c r="U15" s="699"/>
      <c r="V15" s="682">
        <f>IF('エントリー変更情報'!AK6="","","[ "&amp;'エントリー変更情報'!AK6&amp;" ]")</f>
      </c>
      <c r="W15" s="683"/>
      <c r="X15" s="683"/>
    </row>
    <row r="16" spans="1:21" ht="13.5">
      <c r="A16" s="658" t="str">
        <f>+'エントリー変更情報'!A7</f>
        <v>コ ー チ</v>
      </c>
      <c r="B16" s="659"/>
      <c r="C16" s="659"/>
      <c r="D16" s="659"/>
      <c r="E16" s="662">
        <f>IF('エントリー変更情報'!C7=1,'スタッフ選手情報'!C5,"")</f>
      </c>
      <c r="F16" s="663"/>
      <c r="G16" s="663"/>
      <c r="H16" s="663"/>
      <c r="I16" s="663"/>
      <c r="J16" s="663"/>
      <c r="K16" s="664"/>
      <c r="L16" s="678">
        <f>IF('エントリー変更情報'!C7=1,"→","")</f>
      </c>
      <c r="M16" s="665">
        <f>IF('エントリー変更情報'!C7=1,'エントリー変更情報'!E7,"")</f>
      </c>
      <c r="N16" s="666"/>
      <c r="O16" s="666"/>
      <c r="P16" s="666"/>
      <c r="Q16" s="666"/>
      <c r="R16" s="666"/>
      <c r="S16" s="666"/>
      <c r="T16" s="666"/>
      <c r="U16" s="667"/>
    </row>
    <row r="17" spans="1:24" ht="13.5">
      <c r="A17" s="658"/>
      <c r="B17" s="659"/>
      <c r="C17" s="659"/>
      <c r="D17" s="659"/>
      <c r="E17" s="662"/>
      <c r="F17" s="663"/>
      <c r="G17" s="663"/>
      <c r="H17" s="663"/>
      <c r="I17" s="663"/>
      <c r="J17" s="663"/>
      <c r="K17" s="664"/>
      <c r="L17" s="678"/>
      <c r="M17" s="688">
        <f>IF('エントリー変更情報'!C7=1,'エントリー変更情報'!D7,"")</f>
      </c>
      <c r="N17" s="689"/>
      <c r="O17" s="689"/>
      <c r="P17" s="689"/>
      <c r="Q17" s="689"/>
      <c r="R17" s="689"/>
      <c r="S17" s="689"/>
      <c r="T17" s="689"/>
      <c r="U17" s="690"/>
      <c r="V17" s="682">
        <f>IF('エントリー変更情報'!AK7="","","[ "&amp;'エントリー変更情報'!AK7&amp;" ]")</f>
      </c>
      <c r="W17" s="683"/>
      <c r="X17" s="683"/>
    </row>
    <row r="18" spans="1:21" ht="13.5">
      <c r="A18" s="658" t="str">
        <f>+'エントリー変更情報'!A8</f>
        <v>Ａコーチ</v>
      </c>
      <c r="B18" s="659"/>
      <c r="C18" s="659"/>
      <c r="D18" s="659"/>
      <c r="E18" s="662">
        <f>IF('エントリー変更情報'!C8=1,'スタッフ選手情報'!C6,"")</f>
      </c>
      <c r="F18" s="663"/>
      <c r="G18" s="663"/>
      <c r="H18" s="663"/>
      <c r="I18" s="663"/>
      <c r="J18" s="663"/>
      <c r="K18" s="664"/>
      <c r="L18" s="678">
        <f>IF('エントリー変更情報'!C8=1,"→","")</f>
      </c>
      <c r="M18" s="665">
        <f>IF('エントリー変更情報'!C8=1,'エントリー変更情報'!E8,"")</f>
      </c>
      <c r="N18" s="666"/>
      <c r="O18" s="666"/>
      <c r="P18" s="666"/>
      <c r="Q18" s="666"/>
      <c r="R18" s="666"/>
      <c r="S18" s="666"/>
      <c r="T18" s="666"/>
      <c r="U18" s="667"/>
    </row>
    <row r="19" spans="1:24" ht="13.5">
      <c r="A19" s="660"/>
      <c r="B19" s="661"/>
      <c r="C19" s="661"/>
      <c r="D19" s="661"/>
      <c r="E19" s="665"/>
      <c r="F19" s="666"/>
      <c r="G19" s="666"/>
      <c r="H19" s="666"/>
      <c r="I19" s="666"/>
      <c r="J19" s="666"/>
      <c r="K19" s="667"/>
      <c r="L19" s="678"/>
      <c r="M19" s="703">
        <f>IF('エントリー変更情報'!C8=1,'エントリー変更情報'!D8,"")</f>
      </c>
      <c r="N19" s="704"/>
      <c r="O19" s="704"/>
      <c r="P19" s="704"/>
      <c r="Q19" s="704"/>
      <c r="R19" s="704"/>
      <c r="S19" s="704"/>
      <c r="T19" s="704"/>
      <c r="U19" s="705"/>
      <c r="V19" s="682">
        <f>IF('エントリー変更情報'!AK8="","","[ "&amp;'エントリー変更情報'!AK8&amp;" ]")</f>
      </c>
      <c r="W19" s="683"/>
      <c r="X19" s="683"/>
    </row>
    <row r="20" spans="1:21" ht="13.5">
      <c r="A20" s="658" t="str">
        <f>+'エントリー変更情報'!A9</f>
        <v>マネージャー</v>
      </c>
      <c r="B20" s="659"/>
      <c r="C20" s="659"/>
      <c r="D20" s="659"/>
      <c r="E20" s="662">
        <f>IF('エントリー変更情報'!C9=1,'スタッフ選手情報'!C7,"")</f>
      </c>
      <c r="F20" s="663"/>
      <c r="G20" s="663"/>
      <c r="H20" s="663"/>
      <c r="I20" s="663"/>
      <c r="J20" s="663"/>
      <c r="K20" s="664"/>
      <c r="L20" s="678">
        <f>IF('エントリー変更情報'!C9=1,"→","")</f>
      </c>
      <c r="M20" s="665">
        <f>IF('エントリー変更情報'!C9=1,'エントリー変更情報'!E9,"")</f>
      </c>
      <c r="N20" s="666"/>
      <c r="O20" s="666"/>
      <c r="P20" s="666"/>
      <c r="Q20" s="666"/>
      <c r="R20" s="666"/>
      <c r="S20" s="666"/>
      <c r="T20" s="666"/>
      <c r="U20" s="667"/>
    </row>
    <row r="21" spans="1:21" ht="14.25" thickBot="1">
      <c r="A21" s="718"/>
      <c r="B21" s="645"/>
      <c r="C21" s="645"/>
      <c r="D21" s="645"/>
      <c r="E21" s="715"/>
      <c r="F21" s="706"/>
      <c r="G21" s="706"/>
      <c r="H21" s="706"/>
      <c r="I21" s="706"/>
      <c r="J21" s="706"/>
      <c r="K21" s="707"/>
      <c r="L21" s="678"/>
      <c r="M21" s="679">
        <f>IF('エントリー変更情報'!C9=1,'エントリー変更情報'!D9,"")</f>
      </c>
      <c r="N21" s="680"/>
      <c r="O21" s="680"/>
      <c r="P21" s="680"/>
      <c r="Q21" s="680"/>
      <c r="R21" s="680"/>
      <c r="S21" s="680"/>
      <c r="T21" s="680"/>
      <c r="U21" s="681"/>
    </row>
    <row r="22" ht="10.5" customHeight="1"/>
    <row r="23" spans="1:4" ht="17.25">
      <c r="A23" s="686" t="s">
        <v>253</v>
      </c>
      <c r="B23" s="686"/>
      <c r="C23" s="686"/>
      <c r="D23" s="686"/>
    </row>
    <row r="24" spans="1:9" ht="15.75" customHeight="1" thickBot="1">
      <c r="A24" s="128"/>
      <c r="B24" s="128"/>
      <c r="C24" s="687" t="s">
        <v>258</v>
      </c>
      <c r="D24" s="687"/>
      <c r="E24" s="687"/>
      <c r="F24" s="687"/>
      <c r="G24" s="687"/>
      <c r="I24" t="s">
        <v>257</v>
      </c>
    </row>
    <row r="25" spans="1:30" ht="21" customHeight="1" thickBot="1">
      <c r="A25" s="684" t="s">
        <v>247</v>
      </c>
      <c r="B25" s="685"/>
      <c r="C25" s="684" t="s">
        <v>248</v>
      </c>
      <c r="D25" s="676"/>
      <c r="E25" s="676"/>
      <c r="F25" s="676"/>
      <c r="G25" s="677"/>
      <c r="I25" s="684" t="s">
        <v>248</v>
      </c>
      <c r="J25" s="676"/>
      <c r="K25" s="676"/>
      <c r="L25" s="676"/>
      <c r="M25" s="676"/>
      <c r="N25" s="676"/>
      <c r="O25" s="676"/>
      <c r="P25" s="676" t="s">
        <v>315</v>
      </c>
      <c r="Q25" s="676"/>
      <c r="R25" s="676"/>
      <c r="S25" s="676"/>
      <c r="T25" s="676"/>
      <c r="U25" s="676" t="s">
        <v>29</v>
      </c>
      <c r="V25" s="676"/>
      <c r="W25" s="676" t="s">
        <v>30</v>
      </c>
      <c r="X25" s="676"/>
      <c r="Y25" s="676" t="s">
        <v>249</v>
      </c>
      <c r="Z25" s="676"/>
      <c r="AA25" s="676"/>
      <c r="AB25" s="676"/>
      <c r="AC25" s="676"/>
      <c r="AD25" s="677"/>
    </row>
    <row r="26" spans="1:30" ht="13.5">
      <c r="A26" s="716">
        <v>4</v>
      </c>
      <c r="B26" s="717"/>
      <c r="C26" s="688">
        <f>IF('エントリー変更情報'!C12=1,'スタッフ選手情報'!C11,"")</f>
      </c>
      <c r="D26" s="689"/>
      <c r="E26" s="689"/>
      <c r="F26" s="689"/>
      <c r="G26" s="690"/>
      <c r="H26" s="678">
        <f>IF('エントリー変更情報'!C12=1,"→","")</f>
      </c>
      <c r="I26" s="703">
        <f>IF('エントリー変更情報'!C12=1,'エントリー変更情報'!E12,"")</f>
      </c>
      <c r="J26" s="704"/>
      <c r="K26" s="704"/>
      <c r="L26" s="704"/>
      <c r="M26" s="704"/>
      <c r="N26" s="704"/>
      <c r="O26" s="704"/>
      <c r="P26" s="689">
        <f>IF('エントリー変更情報'!C12=1,'エントリー変更情報'!L29,"")</f>
      </c>
      <c r="Q26" s="689"/>
      <c r="R26" s="689"/>
      <c r="S26" s="689"/>
      <c r="T26" s="689"/>
      <c r="U26" s="710">
        <f>IF('エントリー変更情報'!C12=1,'エントリー変更情報'!E29,"")</f>
      </c>
      <c r="V26" s="710"/>
      <c r="W26" s="710">
        <f>IF('エントリー変更情報'!C12=1,'エントリー変更情報'!G29,"")</f>
      </c>
      <c r="X26" s="710"/>
      <c r="Y26" s="689">
        <f>IF('エントリー変更情報'!C12=1,CONCATENATE('エントリー変更情報'!I29,"中"),"")</f>
      </c>
      <c r="Z26" s="689"/>
      <c r="AA26" s="689">
        <f>IF('エントリー変更情報'!G12=1,'エントリー変更情報'!K29,"")</f>
      </c>
      <c r="AB26" s="689"/>
      <c r="AC26" s="689">
        <f>IF('エントリー変更情報'!I12=1,'エントリー変更情報'!M29,"")</f>
      </c>
      <c r="AD26" s="690"/>
    </row>
    <row r="27" spans="1:30" ht="13.5">
      <c r="A27" s="711"/>
      <c r="B27" s="712"/>
      <c r="C27" s="662"/>
      <c r="D27" s="663"/>
      <c r="E27" s="663"/>
      <c r="F27" s="663"/>
      <c r="G27" s="664"/>
      <c r="H27" s="678"/>
      <c r="I27" s="688">
        <f>IF('エントリー変更情報'!C12=1,'エントリー変更情報'!D12,"")</f>
      </c>
      <c r="J27" s="689"/>
      <c r="K27" s="689"/>
      <c r="L27" s="689"/>
      <c r="M27" s="689"/>
      <c r="N27" s="689"/>
      <c r="O27" s="689"/>
      <c r="P27" s="663"/>
      <c r="Q27" s="663"/>
      <c r="R27" s="663"/>
      <c r="S27" s="663"/>
      <c r="T27" s="663"/>
      <c r="U27" s="708"/>
      <c r="V27" s="708"/>
      <c r="W27" s="708"/>
      <c r="X27" s="708"/>
      <c r="Y27" s="663"/>
      <c r="Z27" s="663"/>
      <c r="AA27" s="663"/>
      <c r="AB27" s="663"/>
      <c r="AC27" s="663"/>
      <c r="AD27" s="664"/>
    </row>
    <row r="28" spans="1:30" ht="13.5">
      <c r="A28" s="711">
        <v>5</v>
      </c>
      <c r="B28" s="712"/>
      <c r="C28" s="662">
        <f>IF('エントリー変更情報'!C13=1,'スタッフ選手情報'!C12,"")</f>
      </c>
      <c r="D28" s="663"/>
      <c r="E28" s="663"/>
      <c r="F28" s="663"/>
      <c r="G28" s="664"/>
      <c r="H28" s="678">
        <f>IF('エントリー変更情報'!C13=1,"→","")</f>
      </c>
      <c r="I28" s="703">
        <f>IF('エントリー変更情報'!C13=1,'エントリー変更情報'!E13,"")</f>
      </c>
      <c r="J28" s="704"/>
      <c r="K28" s="704"/>
      <c r="L28" s="704"/>
      <c r="M28" s="704"/>
      <c r="N28" s="704"/>
      <c r="O28" s="704"/>
      <c r="P28" s="689">
        <f>IF('エントリー変更情報'!C13=1,'エントリー変更情報'!L30,"")</f>
      </c>
      <c r="Q28" s="689"/>
      <c r="R28" s="689"/>
      <c r="S28" s="689"/>
      <c r="T28" s="689"/>
      <c r="U28" s="710">
        <f>IF('エントリー変更情報'!C13=1,'エントリー変更情報'!E30,"")</f>
      </c>
      <c r="V28" s="710"/>
      <c r="W28" s="710">
        <f>IF('エントリー変更情報'!C13=1,'エントリー変更情報'!G30,"")</f>
      </c>
      <c r="X28" s="710"/>
      <c r="Y28" s="689">
        <f>IF('エントリー変更情報'!C13=1,CONCATENATE('エントリー変更情報'!I30,"中"),"")</f>
      </c>
      <c r="Z28" s="689"/>
      <c r="AA28" s="689">
        <f>IF('エントリー変更情報'!G14=1,'エントリー変更情報'!K31,"")</f>
      </c>
      <c r="AB28" s="689"/>
      <c r="AC28" s="689">
        <f>IF('エントリー変更情報'!I14=1,'エントリー変更情報'!M31,"")</f>
      </c>
      <c r="AD28" s="690"/>
    </row>
    <row r="29" spans="1:30" ht="13.5">
      <c r="A29" s="711"/>
      <c r="B29" s="712"/>
      <c r="C29" s="662"/>
      <c r="D29" s="663"/>
      <c r="E29" s="663"/>
      <c r="F29" s="663"/>
      <c r="G29" s="664"/>
      <c r="H29" s="678"/>
      <c r="I29" s="688">
        <f>IF('エントリー変更情報'!C13=1,'エントリー変更情報'!D13,"")</f>
      </c>
      <c r="J29" s="689"/>
      <c r="K29" s="689"/>
      <c r="L29" s="689"/>
      <c r="M29" s="689"/>
      <c r="N29" s="689"/>
      <c r="O29" s="689"/>
      <c r="P29" s="663"/>
      <c r="Q29" s="663"/>
      <c r="R29" s="663"/>
      <c r="S29" s="663"/>
      <c r="T29" s="663"/>
      <c r="U29" s="708"/>
      <c r="V29" s="708"/>
      <c r="W29" s="708"/>
      <c r="X29" s="708"/>
      <c r="Y29" s="663"/>
      <c r="Z29" s="663"/>
      <c r="AA29" s="663"/>
      <c r="AB29" s="663"/>
      <c r="AC29" s="663"/>
      <c r="AD29" s="664"/>
    </row>
    <row r="30" spans="1:30" ht="13.5">
      <c r="A30" s="711">
        <v>6</v>
      </c>
      <c r="B30" s="712"/>
      <c r="C30" s="662">
        <f>IF('エントリー変更情報'!C14=1,'スタッフ選手情報'!C13,"")</f>
      </c>
      <c r="D30" s="663"/>
      <c r="E30" s="663"/>
      <c r="F30" s="663"/>
      <c r="G30" s="664"/>
      <c r="H30" s="678">
        <f>IF('エントリー変更情報'!C14=1,"→","")</f>
      </c>
      <c r="I30" s="703">
        <f>IF('エントリー変更情報'!C14=1,'エントリー変更情報'!E14,"")</f>
      </c>
      <c r="J30" s="704"/>
      <c r="K30" s="704"/>
      <c r="L30" s="704"/>
      <c r="M30" s="704"/>
      <c r="N30" s="704"/>
      <c r="O30" s="704"/>
      <c r="P30" s="689">
        <f>IF('エントリー変更情報'!C14=1,'エントリー変更情報'!L31,"")</f>
      </c>
      <c r="Q30" s="689"/>
      <c r="R30" s="689"/>
      <c r="S30" s="689"/>
      <c r="T30" s="689"/>
      <c r="U30" s="708">
        <f>IF('エントリー変更情報'!C14=1,'エントリー変更情報'!E31,"")</f>
      </c>
      <c r="V30" s="708"/>
      <c r="W30" s="708">
        <f>IF('エントリー変更情報'!C14=1,'エントリー変更情報'!G31,"")</f>
      </c>
      <c r="X30" s="708"/>
      <c r="Y30" s="663">
        <f>IF('エントリー変更情報'!C14=1,CONCATENATE('エントリー変更情報'!I31,"中"),"")</f>
      </c>
      <c r="Z30" s="663"/>
      <c r="AA30" s="663">
        <f>IF('エントリー変更情報'!G16=1,'エントリー変更情報'!K33,"")</f>
      </c>
      <c r="AB30" s="663"/>
      <c r="AC30" s="663">
        <f>IF('エントリー変更情報'!I16=1,'エントリー変更情報'!M33,"")</f>
      </c>
      <c r="AD30" s="664"/>
    </row>
    <row r="31" spans="1:30" ht="13.5">
      <c r="A31" s="711"/>
      <c r="B31" s="712"/>
      <c r="C31" s="662"/>
      <c r="D31" s="663"/>
      <c r="E31" s="663"/>
      <c r="F31" s="663"/>
      <c r="G31" s="664"/>
      <c r="H31" s="678"/>
      <c r="I31" s="688">
        <f>IF('エントリー変更情報'!C14=1,'エントリー変更情報'!D14,"")</f>
      </c>
      <c r="J31" s="689"/>
      <c r="K31" s="689"/>
      <c r="L31" s="689"/>
      <c r="M31" s="689"/>
      <c r="N31" s="689"/>
      <c r="O31" s="689"/>
      <c r="P31" s="663"/>
      <c r="Q31" s="663"/>
      <c r="R31" s="663"/>
      <c r="S31" s="663"/>
      <c r="T31" s="663"/>
      <c r="U31" s="708"/>
      <c r="V31" s="708"/>
      <c r="W31" s="708"/>
      <c r="X31" s="708"/>
      <c r="Y31" s="663"/>
      <c r="Z31" s="663"/>
      <c r="AA31" s="663"/>
      <c r="AB31" s="663"/>
      <c r="AC31" s="663"/>
      <c r="AD31" s="664"/>
    </row>
    <row r="32" spans="1:30" ht="13.5">
      <c r="A32" s="711">
        <v>7</v>
      </c>
      <c r="B32" s="712"/>
      <c r="C32" s="662">
        <f>IF('エントリー変更情報'!C15=1,'スタッフ選手情報'!C14,"")</f>
      </c>
      <c r="D32" s="663"/>
      <c r="E32" s="663"/>
      <c r="F32" s="663"/>
      <c r="G32" s="664"/>
      <c r="H32" s="678">
        <f>IF('エントリー変更情報'!C15=1,"→","")</f>
      </c>
      <c r="I32" s="703">
        <f>IF('エントリー変更情報'!C15=1,'エントリー変更情報'!E15,"")</f>
      </c>
      <c r="J32" s="704"/>
      <c r="K32" s="704"/>
      <c r="L32" s="704"/>
      <c r="M32" s="704"/>
      <c r="N32" s="704"/>
      <c r="O32" s="704"/>
      <c r="P32" s="689">
        <f>IF('エントリー変更情報'!C15=1,'エントリー変更情報'!L32,"")</f>
      </c>
      <c r="Q32" s="689"/>
      <c r="R32" s="689"/>
      <c r="S32" s="689"/>
      <c r="T32" s="689"/>
      <c r="U32" s="708">
        <f>IF('エントリー変更情報'!C15=1,'エントリー変更情報'!E32,"")</f>
      </c>
      <c r="V32" s="708"/>
      <c r="W32" s="708">
        <f>IF('エントリー変更情報'!C15=1,'エントリー変更情報'!G32,"")</f>
      </c>
      <c r="X32" s="708"/>
      <c r="Y32" s="663">
        <f>IF('エントリー変更情報'!C15=1,CONCATENATE('エントリー変更情報'!I32,"中"),"")</f>
      </c>
      <c r="Z32" s="663"/>
      <c r="AA32" s="663">
        <f>IF('エントリー変更情報'!G18=1,'エントリー変更情報'!K35,"")</f>
      </c>
      <c r="AB32" s="663"/>
      <c r="AC32" s="663">
        <f>IF('エントリー変更情報'!I18=1,'エントリー変更情報'!M35,"")</f>
      </c>
      <c r="AD32" s="664"/>
    </row>
    <row r="33" spans="1:30" ht="13.5">
      <c r="A33" s="711"/>
      <c r="B33" s="712"/>
      <c r="C33" s="662"/>
      <c r="D33" s="663"/>
      <c r="E33" s="663"/>
      <c r="F33" s="663"/>
      <c r="G33" s="664"/>
      <c r="H33" s="678"/>
      <c r="I33" s="688">
        <f>IF('エントリー変更情報'!C15=1,'エントリー変更情報'!D15,"")</f>
      </c>
      <c r="J33" s="689"/>
      <c r="K33" s="689"/>
      <c r="L33" s="689"/>
      <c r="M33" s="689"/>
      <c r="N33" s="689"/>
      <c r="O33" s="689"/>
      <c r="P33" s="663"/>
      <c r="Q33" s="663"/>
      <c r="R33" s="663"/>
      <c r="S33" s="663"/>
      <c r="T33" s="663"/>
      <c r="U33" s="708"/>
      <c r="V33" s="708"/>
      <c r="W33" s="708"/>
      <c r="X33" s="708"/>
      <c r="Y33" s="663"/>
      <c r="Z33" s="663"/>
      <c r="AA33" s="663"/>
      <c r="AB33" s="663"/>
      <c r="AC33" s="663"/>
      <c r="AD33" s="664"/>
    </row>
    <row r="34" spans="1:30" ht="13.5">
      <c r="A34" s="711">
        <v>8</v>
      </c>
      <c r="B34" s="712"/>
      <c r="C34" s="662">
        <f>IF('エントリー変更情報'!C16=1,'スタッフ選手情報'!C15,"")</f>
      </c>
      <c r="D34" s="663"/>
      <c r="E34" s="663"/>
      <c r="F34" s="663"/>
      <c r="G34" s="664"/>
      <c r="H34" s="678">
        <f>IF('エントリー変更情報'!C16=1,"→","")</f>
      </c>
      <c r="I34" s="703">
        <f>IF('エントリー変更情報'!C16=1,'エントリー変更情報'!E16,"")</f>
      </c>
      <c r="J34" s="704"/>
      <c r="K34" s="704"/>
      <c r="L34" s="704"/>
      <c r="M34" s="704"/>
      <c r="N34" s="704"/>
      <c r="O34" s="704"/>
      <c r="P34" s="689">
        <f>IF('エントリー変更情報'!C16=1,'エントリー変更情報'!L33,"")</f>
      </c>
      <c r="Q34" s="689"/>
      <c r="R34" s="689"/>
      <c r="S34" s="689"/>
      <c r="T34" s="689"/>
      <c r="U34" s="708">
        <f>IF('エントリー変更情報'!C16=1,'エントリー変更情報'!E33,"")</f>
      </c>
      <c r="V34" s="708"/>
      <c r="W34" s="708">
        <f>IF('エントリー変更情報'!C16=1,'エントリー変更情報'!G33,"")</f>
      </c>
      <c r="X34" s="708"/>
      <c r="Y34" s="663">
        <f>IF('エントリー変更情報'!C16=1,CONCATENATE('エントリー変更情報'!I33,"中"),"")</f>
      </c>
      <c r="Z34" s="663"/>
      <c r="AA34" s="663">
        <f>IF('エントリー変更情報'!G20=1,'エントリー変更情報'!K37,"")</f>
      </c>
      <c r="AB34" s="663"/>
      <c r="AC34" s="663">
        <f>IF('エントリー変更情報'!I20=1,'エントリー変更情報'!M37,"")</f>
      </c>
      <c r="AD34" s="664"/>
    </row>
    <row r="35" spans="1:30" ht="13.5">
      <c r="A35" s="711"/>
      <c r="B35" s="712"/>
      <c r="C35" s="662"/>
      <c r="D35" s="663"/>
      <c r="E35" s="663"/>
      <c r="F35" s="663"/>
      <c r="G35" s="664"/>
      <c r="H35" s="678"/>
      <c r="I35" s="688">
        <f>IF('エントリー変更情報'!C16=1,'エントリー変更情報'!D16,"")</f>
      </c>
      <c r="J35" s="689"/>
      <c r="K35" s="689"/>
      <c r="L35" s="689"/>
      <c r="M35" s="689"/>
      <c r="N35" s="689"/>
      <c r="O35" s="689"/>
      <c r="P35" s="663"/>
      <c r="Q35" s="663"/>
      <c r="R35" s="663"/>
      <c r="S35" s="663"/>
      <c r="T35" s="663"/>
      <c r="U35" s="708"/>
      <c r="V35" s="708"/>
      <c r="W35" s="708"/>
      <c r="X35" s="708"/>
      <c r="Y35" s="663"/>
      <c r="Z35" s="663"/>
      <c r="AA35" s="663"/>
      <c r="AB35" s="663"/>
      <c r="AC35" s="663"/>
      <c r="AD35" s="664"/>
    </row>
    <row r="36" spans="1:30" ht="13.5">
      <c r="A36" s="711">
        <v>9</v>
      </c>
      <c r="B36" s="712"/>
      <c r="C36" s="662">
        <f>IF('エントリー変更情報'!C17=1,'スタッフ選手情報'!C16,"")</f>
      </c>
      <c r="D36" s="663"/>
      <c r="E36" s="663"/>
      <c r="F36" s="663"/>
      <c r="G36" s="664"/>
      <c r="H36" s="678">
        <f>IF('エントリー変更情報'!C17=1,"→","")</f>
      </c>
      <c r="I36" s="703">
        <f>IF('エントリー変更情報'!C17=1,'エントリー変更情報'!E17,"")</f>
      </c>
      <c r="J36" s="704"/>
      <c r="K36" s="704"/>
      <c r="L36" s="704"/>
      <c r="M36" s="704"/>
      <c r="N36" s="704"/>
      <c r="O36" s="704"/>
      <c r="P36" s="689">
        <f>IF('エントリー変更情報'!C17=1,'エントリー変更情報'!L34,"")</f>
      </c>
      <c r="Q36" s="689"/>
      <c r="R36" s="689"/>
      <c r="S36" s="689"/>
      <c r="T36" s="689"/>
      <c r="U36" s="708">
        <f>IF('エントリー変更情報'!C17=1,'エントリー変更情報'!E34,"")</f>
      </c>
      <c r="V36" s="708"/>
      <c r="W36" s="708">
        <f>IF('エントリー変更情報'!C17=1,'エントリー変更情報'!G34,"")</f>
      </c>
      <c r="X36" s="708"/>
      <c r="Y36" s="663">
        <f>IF('エントリー変更情報'!C17=1,CONCATENATE('エントリー変更情報'!I34,"中"),"")</f>
      </c>
      <c r="Z36" s="663"/>
      <c r="AA36" s="663">
        <f>IF('エントリー変更情報'!G22=1,'エントリー変更情報'!K39,"")</f>
      </c>
      <c r="AB36" s="663"/>
      <c r="AC36" s="663">
        <f>IF('エントリー変更情報'!I22=1,'エントリー変更情報'!M39,"")</f>
      </c>
      <c r="AD36" s="664"/>
    </row>
    <row r="37" spans="1:30" ht="13.5">
      <c r="A37" s="711"/>
      <c r="B37" s="712"/>
      <c r="C37" s="662"/>
      <c r="D37" s="663"/>
      <c r="E37" s="663"/>
      <c r="F37" s="663"/>
      <c r="G37" s="664"/>
      <c r="H37" s="678"/>
      <c r="I37" s="688">
        <f>IF('エントリー変更情報'!C17=1,'エントリー変更情報'!D17,"")</f>
      </c>
      <c r="J37" s="689"/>
      <c r="K37" s="689"/>
      <c r="L37" s="689"/>
      <c r="M37" s="689"/>
      <c r="N37" s="689"/>
      <c r="O37" s="689"/>
      <c r="P37" s="663"/>
      <c r="Q37" s="663"/>
      <c r="R37" s="663"/>
      <c r="S37" s="663"/>
      <c r="T37" s="663"/>
      <c r="U37" s="708"/>
      <c r="V37" s="708"/>
      <c r="W37" s="708"/>
      <c r="X37" s="708"/>
      <c r="Y37" s="663"/>
      <c r="Z37" s="663"/>
      <c r="AA37" s="663"/>
      <c r="AB37" s="663"/>
      <c r="AC37" s="663"/>
      <c r="AD37" s="664"/>
    </row>
    <row r="38" spans="1:30" ht="13.5">
      <c r="A38" s="711">
        <v>10</v>
      </c>
      <c r="B38" s="712"/>
      <c r="C38" s="662">
        <f>IF('エントリー変更情報'!C18=1,'スタッフ選手情報'!C17,"")</f>
      </c>
      <c r="D38" s="663"/>
      <c r="E38" s="663"/>
      <c r="F38" s="663"/>
      <c r="G38" s="664"/>
      <c r="H38" s="678">
        <f>IF('エントリー変更情報'!C18=1,"→","")</f>
      </c>
      <c r="I38" s="703">
        <f>IF('エントリー変更情報'!C18=1,'エントリー変更情報'!E18,"")</f>
      </c>
      <c r="J38" s="704"/>
      <c r="K38" s="704"/>
      <c r="L38" s="704"/>
      <c r="M38" s="704"/>
      <c r="N38" s="704"/>
      <c r="O38" s="704"/>
      <c r="P38" s="689">
        <f>IF('エントリー変更情報'!C18=1,'エントリー変更情報'!L35,"")</f>
      </c>
      <c r="Q38" s="689"/>
      <c r="R38" s="689"/>
      <c r="S38" s="689"/>
      <c r="T38" s="689"/>
      <c r="U38" s="708">
        <f>IF('エントリー変更情報'!C18=1,'エントリー変更情報'!E35,"")</f>
      </c>
      <c r="V38" s="708"/>
      <c r="W38" s="708">
        <f>IF('エントリー変更情報'!C18=1,'エントリー変更情報'!G35,"")</f>
      </c>
      <c r="X38" s="708"/>
      <c r="Y38" s="663">
        <f>IF('エントリー変更情報'!C18=1,CONCATENATE('エントリー変更情報'!I35,"中"),"")</f>
      </c>
      <c r="Z38" s="663"/>
      <c r="AA38" s="663">
        <f>IF('エントリー変更情報'!G24=1,'エントリー変更情報'!K41,"")</f>
      </c>
      <c r="AB38" s="663"/>
      <c r="AC38" s="663">
        <f>IF('エントリー変更情報'!I24=1,'エントリー変更情報'!M41,"")</f>
      </c>
      <c r="AD38" s="664"/>
    </row>
    <row r="39" spans="1:30" ht="13.5">
      <c r="A39" s="711"/>
      <c r="B39" s="712"/>
      <c r="C39" s="662"/>
      <c r="D39" s="663"/>
      <c r="E39" s="663"/>
      <c r="F39" s="663"/>
      <c r="G39" s="664"/>
      <c r="H39" s="678"/>
      <c r="I39" s="688">
        <f>IF('エントリー変更情報'!C18=1,'エントリー変更情報'!D18,"")</f>
      </c>
      <c r="J39" s="689"/>
      <c r="K39" s="689"/>
      <c r="L39" s="689"/>
      <c r="M39" s="689"/>
      <c r="N39" s="689"/>
      <c r="O39" s="689"/>
      <c r="P39" s="663"/>
      <c r="Q39" s="663"/>
      <c r="R39" s="663"/>
      <c r="S39" s="663"/>
      <c r="T39" s="663"/>
      <c r="U39" s="708"/>
      <c r="V39" s="708"/>
      <c r="W39" s="708"/>
      <c r="X39" s="708"/>
      <c r="Y39" s="663"/>
      <c r="Z39" s="663"/>
      <c r="AA39" s="663"/>
      <c r="AB39" s="663"/>
      <c r="AC39" s="663"/>
      <c r="AD39" s="664"/>
    </row>
    <row r="40" spans="1:30" ht="13.5">
      <c r="A40" s="711">
        <v>11</v>
      </c>
      <c r="B40" s="712"/>
      <c r="C40" s="662">
        <f>IF('エントリー変更情報'!C19=1,'スタッフ選手情報'!C18,"")</f>
      </c>
      <c r="D40" s="663"/>
      <c r="E40" s="663"/>
      <c r="F40" s="663"/>
      <c r="G40" s="664"/>
      <c r="H40" s="678">
        <f>IF('エントリー変更情報'!C19=1,"→","")</f>
      </c>
      <c r="I40" s="703">
        <f>IF('エントリー変更情報'!C19=1,'エントリー変更情報'!E19,"")</f>
      </c>
      <c r="J40" s="704"/>
      <c r="K40" s="704"/>
      <c r="L40" s="704"/>
      <c r="M40" s="704"/>
      <c r="N40" s="704"/>
      <c r="O40" s="704"/>
      <c r="P40" s="689">
        <f>IF('エントリー変更情報'!C19=1,'エントリー変更情報'!L36,"")</f>
      </c>
      <c r="Q40" s="689"/>
      <c r="R40" s="689"/>
      <c r="S40" s="689"/>
      <c r="T40" s="689"/>
      <c r="U40" s="708">
        <f>IF('エントリー変更情報'!C19=1,'エントリー変更情報'!E36,"")</f>
      </c>
      <c r="V40" s="708"/>
      <c r="W40" s="708">
        <f>IF('エントリー変更情報'!C19=1,'エントリー変更情報'!G36,"")</f>
      </c>
      <c r="X40" s="708"/>
      <c r="Y40" s="663">
        <f>IF('エントリー変更情報'!C19=1,CONCATENATE('エントリー変更情報'!I36,"中"),"")</f>
      </c>
      <c r="Z40" s="663"/>
      <c r="AA40" s="663">
        <f>IF('エントリー変更情報'!G26=1,'エントリー変更情報'!K43,"")</f>
      </c>
      <c r="AB40" s="663"/>
      <c r="AC40" s="663">
        <f>IF('エントリー変更情報'!I26=1,'エントリー変更情報'!M43,"")</f>
      </c>
      <c r="AD40" s="664"/>
    </row>
    <row r="41" spans="1:30" ht="13.5">
      <c r="A41" s="711"/>
      <c r="B41" s="712"/>
      <c r="C41" s="662"/>
      <c r="D41" s="663"/>
      <c r="E41" s="663"/>
      <c r="F41" s="663"/>
      <c r="G41" s="664"/>
      <c r="H41" s="678"/>
      <c r="I41" s="688">
        <f>IF('エントリー変更情報'!C19=1,'エントリー変更情報'!D19,"")</f>
      </c>
      <c r="J41" s="689"/>
      <c r="K41" s="689"/>
      <c r="L41" s="689"/>
      <c r="M41" s="689"/>
      <c r="N41" s="689"/>
      <c r="O41" s="689"/>
      <c r="P41" s="663"/>
      <c r="Q41" s="663"/>
      <c r="R41" s="663"/>
      <c r="S41" s="663"/>
      <c r="T41" s="663"/>
      <c r="U41" s="708"/>
      <c r="V41" s="708"/>
      <c r="W41" s="708"/>
      <c r="X41" s="708"/>
      <c r="Y41" s="663"/>
      <c r="Z41" s="663"/>
      <c r="AA41" s="663"/>
      <c r="AB41" s="663"/>
      <c r="AC41" s="663"/>
      <c r="AD41" s="664"/>
    </row>
    <row r="42" spans="1:30" ht="13.5">
      <c r="A42" s="711">
        <v>12</v>
      </c>
      <c r="B42" s="712"/>
      <c r="C42" s="662">
        <f>IF('エントリー変更情報'!C20=1,'スタッフ選手情報'!C19,"")</f>
      </c>
      <c r="D42" s="663"/>
      <c r="E42" s="663"/>
      <c r="F42" s="663"/>
      <c r="G42" s="664"/>
      <c r="H42" s="678">
        <f>IF('エントリー変更情報'!C20=1,"→","")</f>
      </c>
      <c r="I42" s="703">
        <f>IF('エントリー変更情報'!C20=1,'エントリー変更情報'!E20,"")</f>
      </c>
      <c r="J42" s="704"/>
      <c r="K42" s="704"/>
      <c r="L42" s="704"/>
      <c r="M42" s="704"/>
      <c r="N42" s="704"/>
      <c r="O42" s="704"/>
      <c r="P42" s="689">
        <f>IF('エントリー変更情報'!C20=1,'エントリー変更情報'!L37,"")</f>
      </c>
      <c r="Q42" s="689"/>
      <c r="R42" s="689"/>
      <c r="S42" s="689"/>
      <c r="T42" s="689"/>
      <c r="U42" s="708">
        <f>IF('エントリー変更情報'!C20=1,'エントリー変更情報'!E37,"")</f>
      </c>
      <c r="V42" s="708"/>
      <c r="W42" s="708">
        <f>IF('エントリー変更情報'!C20=1,'エントリー変更情報'!G37,"")</f>
      </c>
      <c r="X42" s="708"/>
      <c r="Y42" s="663">
        <f>IF('エントリー変更情報'!C20=1,CONCATENATE('エントリー変更情報'!I37,"中"),"")</f>
      </c>
      <c r="Z42" s="663"/>
      <c r="AA42" s="663">
        <f>IF('エントリー変更情報'!G28=1,'エントリー変更情報'!K45,"")</f>
      </c>
      <c r="AB42" s="663"/>
      <c r="AC42" s="663">
        <f>IF('エントリー変更情報'!I28=1,'エントリー変更情報'!M45,"")</f>
      </c>
      <c r="AD42" s="664"/>
    </row>
    <row r="43" spans="1:30" ht="13.5">
      <c r="A43" s="711"/>
      <c r="B43" s="712"/>
      <c r="C43" s="662"/>
      <c r="D43" s="663"/>
      <c r="E43" s="663"/>
      <c r="F43" s="663"/>
      <c r="G43" s="664"/>
      <c r="H43" s="678"/>
      <c r="I43" s="688">
        <f>IF('エントリー変更情報'!C20=1,'エントリー変更情報'!D20,"")</f>
      </c>
      <c r="J43" s="689"/>
      <c r="K43" s="689"/>
      <c r="L43" s="689"/>
      <c r="M43" s="689"/>
      <c r="N43" s="689"/>
      <c r="O43" s="689"/>
      <c r="P43" s="663"/>
      <c r="Q43" s="663"/>
      <c r="R43" s="663"/>
      <c r="S43" s="663"/>
      <c r="T43" s="663"/>
      <c r="U43" s="708"/>
      <c r="V43" s="708"/>
      <c r="W43" s="708"/>
      <c r="X43" s="708"/>
      <c r="Y43" s="663"/>
      <c r="Z43" s="663"/>
      <c r="AA43" s="663"/>
      <c r="AB43" s="663"/>
      <c r="AC43" s="663"/>
      <c r="AD43" s="664"/>
    </row>
    <row r="44" spans="1:30" ht="13.5">
      <c r="A44" s="711">
        <v>13</v>
      </c>
      <c r="B44" s="712"/>
      <c r="C44" s="662">
        <f>IF('エントリー変更情報'!C21=1,'スタッフ選手情報'!C20,"")</f>
      </c>
      <c r="D44" s="663"/>
      <c r="E44" s="663"/>
      <c r="F44" s="663"/>
      <c r="G44" s="664"/>
      <c r="H44" s="678">
        <f>IF('エントリー変更情報'!C21=1,"→","")</f>
      </c>
      <c r="I44" s="703">
        <f>IF('エントリー変更情報'!C21=1,'エントリー変更情報'!E21,"")</f>
      </c>
      <c r="J44" s="704"/>
      <c r="K44" s="704"/>
      <c r="L44" s="704"/>
      <c r="M44" s="704"/>
      <c r="N44" s="704"/>
      <c r="O44" s="704"/>
      <c r="P44" s="689">
        <f>IF('エントリー変更情報'!C21=1,'エントリー変更情報'!L38,"")</f>
      </c>
      <c r="Q44" s="689"/>
      <c r="R44" s="689"/>
      <c r="S44" s="689"/>
      <c r="T44" s="689"/>
      <c r="U44" s="708">
        <f>IF('エントリー変更情報'!C21=1,'エントリー変更情報'!E38,"")</f>
      </c>
      <c r="V44" s="708"/>
      <c r="W44" s="708">
        <f>IF('エントリー変更情報'!C21=1,'エントリー変更情報'!G38,"")</f>
      </c>
      <c r="X44" s="708"/>
      <c r="Y44" s="663">
        <f>IF('エントリー変更情報'!C21=1,CONCATENATE('エントリー変更情報'!I38,"中"),"")</f>
      </c>
      <c r="Z44" s="663"/>
      <c r="AA44" s="663">
        <f>IF('エントリー変更情報'!G30=1,'エントリー変更情報'!K47,"")</f>
      </c>
      <c r="AB44" s="663"/>
      <c r="AC44" s="663">
        <f>IF('エントリー変更情報'!I30=1,'エントリー変更情報'!M47,"")</f>
      </c>
      <c r="AD44" s="664"/>
    </row>
    <row r="45" spans="1:30" ht="13.5">
      <c r="A45" s="711"/>
      <c r="B45" s="712"/>
      <c r="C45" s="662"/>
      <c r="D45" s="663"/>
      <c r="E45" s="663"/>
      <c r="F45" s="663"/>
      <c r="G45" s="664"/>
      <c r="H45" s="678"/>
      <c r="I45" s="688">
        <f>IF('エントリー変更情報'!C21=1,'エントリー変更情報'!D21,"")</f>
      </c>
      <c r="J45" s="689"/>
      <c r="K45" s="689"/>
      <c r="L45" s="689"/>
      <c r="M45" s="689"/>
      <c r="N45" s="689"/>
      <c r="O45" s="689"/>
      <c r="P45" s="663"/>
      <c r="Q45" s="663"/>
      <c r="R45" s="663"/>
      <c r="S45" s="663"/>
      <c r="T45" s="663"/>
      <c r="U45" s="708"/>
      <c r="V45" s="708"/>
      <c r="W45" s="708"/>
      <c r="X45" s="708"/>
      <c r="Y45" s="663"/>
      <c r="Z45" s="663"/>
      <c r="AA45" s="663"/>
      <c r="AB45" s="663"/>
      <c r="AC45" s="663"/>
      <c r="AD45" s="664"/>
    </row>
    <row r="46" spans="1:30" ht="13.5">
      <c r="A46" s="711">
        <v>14</v>
      </c>
      <c r="B46" s="712"/>
      <c r="C46" s="662">
        <f>IF('エントリー変更情報'!C22=1,'スタッフ選手情報'!C21,"")</f>
      </c>
      <c r="D46" s="663"/>
      <c r="E46" s="663"/>
      <c r="F46" s="663"/>
      <c r="G46" s="664"/>
      <c r="H46" s="678">
        <f>IF('エントリー変更情報'!C22=1,"→","")</f>
      </c>
      <c r="I46" s="703">
        <f>IF('エントリー変更情報'!C22=1,'エントリー変更情報'!E22,"")</f>
      </c>
      <c r="J46" s="704"/>
      <c r="K46" s="704"/>
      <c r="L46" s="704"/>
      <c r="M46" s="704"/>
      <c r="N46" s="704"/>
      <c r="O46" s="704"/>
      <c r="P46" s="689">
        <f>IF('エントリー変更情報'!C22=1,'エントリー変更情報'!L39,"")</f>
      </c>
      <c r="Q46" s="689"/>
      <c r="R46" s="689"/>
      <c r="S46" s="689"/>
      <c r="T46" s="689"/>
      <c r="U46" s="708">
        <f>IF('エントリー変更情報'!C22=1,'エントリー変更情報'!E39,"")</f>
      </c>
      <c r="V46" s="708"/>
      <c r="W46" s="708">
        <f>IF('エントリー変更情報'!C22=1,'エントリー変更情報'!G39,"")</f>
      </c>
      <c r="X46" s="708"/>
      <c r="Y46" s="663">
        <f>IF('エントリー変更情報'!C22=1,CONCATENATE('エントリー変更情報'!I39,"中"),"")</f>
      </c>
      <c r="Z46" s="663"/>
      <c r="AA46" s="663">
        <f>IF('エントリー変更情報'!G32=1,'エントリー変更情報'!K49,"")</f>
      </c>
      <c r="AB46" s="663"/>
      <c r="AC46" s="663">
        <f>IF('エントリー変更情報'!I32=1,'エントリー変更情報'!M49,"")</f>
      </c>
      <c r="AD46" s="664"/>
    </row>
    <row r="47" spans="1:30" ht="13.5">
      <c r="A47" s="711"/>
      <c r="B47" s="712"/>
      <c r="C47" s="662"/>
      <c r="D47" s="663"/>
      <c r="E47" s="663"/>
      <c r="F47" s="663"/>
      <c r="G47" s="664"/>
      <c r="H47" s="678"/>
      <c r="I47" s="688">
        <f>IF('エントリー変更情報'!C22=1,'エントリー変更情報'!D22,"")</f>
      </c>
      <c r="J47" s="689"/>
      <c r="K47" s="689"/>
      <c r="L47" s="689"/>
      <c r="M47" s="689"/>
      <c r="N47" s="689"/>
      <c r="O47" s="689"/>
      <c r="P47" s="663"/>
      <c r="Q47" s="663"/>
      <c r="R47" s="663"/>
      <c r="S47" s="663"/>
      <c r="T47" s="663"/>
      <c r="U47" s="708"/>
      <c r="V47" s="708"/>
      <c r="W47" s="708"/>
      <c r="X47" s="708"/>
      <c r="Y47" s="663"/>
      <c r="Z47" s="663"/>
      <c r="AA47" s="663"/>
      <c r="AB47" s="663"/>
      <c r="AC47" s="663"/>
      <c r="AD47" s="664"/>
    </row>
    <row r="48" spans="1:30" ht="13.5">
      <c r="A48" s="711">
        <v>15</v>
      </c>
      <c r="B48" s="712"/>
      <c r="C48" s="662">
        <f>IF('エントリー変更情報'!C23=1,'スタッフ選手情報'!C22,"")</f>
      </c>
      <c r="D48" s="663"/>
      <c r="E48" s="663"/>
      <c r="F48" s="663"/>
      <c r="G48" s="664"/>
      <c r="H48" s="678">
        <f>IF('エントリー変更情報'!C23=1,"→","")</f>
      </c>
      <c r="I48" s="703">
        <f>IF('エントリー変更情報'!C23=1,'エントリー変更情報'!E23,"")</f>
      </c>
      <c r="J48" s="704"/>
      <c r="K48" s="704"/>
      <c r="L48" s="704"/>
      <c r="M48" s="704"/>
      <c r="N48" s="704"/>
      <c r="O48" s="704"/>
      <c r="P48" s="689">
        <f>IF('エントリー変更情報'!C23=1,'エントリー変更情報'!L40,"")</f>
      </c>
      <c r="Q48" s="689"/>
      <c r="R48" s="689"/>
      <c r="S48" s="689"/>
      <c r="T48" s="689"/>
      <c r="U48" s="708">
        <f>IF('エントリー変更情報'!C23=1,'エントリー変更情報'!E40,"")</f>
      </c>
      <c r="V48" s="708"/>
      <c r="W48" s="708">
        <f>IF('エントリー変更情報'!C23=1,'エントリー変更情報'!G40,"")</f>
      </c>
      <c r="X48" s="708"/>
      <c r="Y48" s="663">
        <f>IF('エントリー変更情報'!C23=1,CONCATENATE('エントリー変更情報'!I40,"中"),"")</f>
      </c>
      <c r="Z48" s="663"/>
      <c r="AA48" s="663">
        <f>IF('エントリー変更情報'!G34=1,'エントリー変更情報'!K51,"")</f>
      </c>
      <c r="AB48" s="663"/>
      <c r="AC48" s="663">
        <f>IF('エントリー変更情報'!I34=1,'エントリー変更情報'!M51,"")</f>
      </c>
      <c r="AD48" s="664"/>
    </row>
    <row r="49" spans="1:30" ht="13.5">
      <c r="A49" s="711"/>
      <c r="B49" s="712"/>
      <c r="C49" s="662"/>
      <c r="D49" s="663"/>
      <c r="E49" s="663"/>
      <c r="F49" s="663"/>
      <c r="G49" s="664"/>
      <c r="H49" s="678"/>
      <c r="I49" s="688">
        <f>IF('エントリー変更情報'!C23=1,'エントリー変更情報'!D23,"")</f>
      </c>
      <c r="J49" s="689"/>
      <c r="K49" s="689"/>
      <c r="L49" s="689"/>
      <c r="M49" s="689"/>
      <c r="N49" s="689"/>
      <c r="O49" s="689"/>
      <c r="P49" s="663"/>
      <c r="Q49" s="663"/>
      <c r="R49" s="663"/>
      <c r="S49" s="663"/>
      <c r="T49" s="663"/>
      <c r="U49" s="708"/>
      <c r="V49" s="708"/>
      <c r="W49" s="708"/>
      <c r="X49" s="708"/>
      <c r="Y49" s="663"/>
      <c r="Z49" s="663"/>
      <c r="AA49" s="663"/>
      <c r="AB49" s="663"/>
      <c r="AC49" s="663"/>
      <c r="AD49" s="664"/>
    </row>
    <row r="50" spans="1:30" ht="13.5">
      <c r="A50" s="711">
        <v>16</v>
      </c>
      <c r="B50" s="712"/>
      <c r="C50" s="662">
        <f>IF('エントリー変更情報'!C24=1,'スタッフ選手情報'!C23,"")</f>
      </c>
      <c r="D50" s="663"/>
      <c r="E50" s="663"/>
      <c r="F50" s="663"/>
      <c r="G50" s="664"/>
      <c r="H50" s="678">
        <f>IF('エントリー変更情報'!C24=1,"→","")</f>
      </c>
      <c r="I50" s="703">
        <f>IF('エントリー変更情報'!C24=1,'エントリー変更情報'!E24,"")</f>
      </c>
      <c r="J50" s="704"/>
      <c r="K50" s="704"/>
      <c r="L50" s="704"/>
      <c r="M50" s="704"/>
      <c r="N50" s="704"/>
      <c r="O50" s="704"/>
      <c r="P50" s="689">
        <f>IF('エントリー変更情報'!C24=1,'エントリー変更情報'!L41,"")</f>
      </c>
      <c r="Q50" s="689"/>
      <c r="R50" s="689"/>
      <c r="S50" s="689"/>
      <c r="T50" s="689"/>
      <c r="U50" s="708">
        <f>IF('エントリー変更情報'!C24=1,'エントリー変更情報'!E41,"")</f>
      </c>
      <c r="V50" s="708"/>
      <c r="W50" s="708">
        <f>IF('エントリー変更情報'!C24=1,'エントリー変更情報'!G41,"")</f>
      </c>
      <c r="X50" s="708"/>
      <c r="Y50" s="663">
        <f>IF('エントリー変更情報'!C24=1,CONCATENATE('エントリー変更情報'!I41,"中"),"")</f>
      </c>
      <c r="Z50" s="663"/>
      <c r="AA50" s="663">
        <f>IF('エントリー変更情報'!G36=1,'エントリー変更情報'!K53,"")</f>
      </c>
      <c r="AB50" s="663"/>
      <c r="AC50" s="663">
        <f>IF('エントリー変更情報'!I36=1,'エントリー変更情報'!M53,"")</f>
      </c>
      <c r="AD50" s="664"/>
    </row>
    <row r="51" spans="1:30" ht="13.5">
      <c r="A51" s="711"/>
      <c r="B51" s="712"/>
      <c r="C51" s="662"/>
      <c r="D51" s="663"/>
      <c r="E51" s="663"/>
      <c r="F51" s="663"/>
      <c r="G51" s="664"/>
      <c r="H51" s="678"/>
      <c r="I51" s="688">
        <f>IF('エントリー変更情報'!C24=1,'エントリー変更情報'!D24,"")</f>
      </c>
      <c r="J51" s="689"/>
      <c r="K51" s="689"/>
      <c r="L51" s="689"/>
      <c r="M51" s="689"/>
      <c r="N51" s="689"/>
      <c r="O51" s="689"/>
      <c r="P51" s="663"/>
      <c r="Q51" s="663"/>
      <c r="R51" s="663"/>
      <c r="S51" s="663"/>
      <c r="T51" s="663"/>
      <c r="U51" s="708"/>
      <c r="V51" s="708"/>
      <c r="W51" s="708"/>
      <c r="X51" s="708"/>
      <c r="Y51" s="663"/>
      <c r="Z51" s="663"/>
      <c r="AA51" s="663"/>
      <c r="AB51" s="663"/>
      <c r="AC51" s="663"/>
      <c r="AD51" s="664"/>
    </row>
    <row r="52" spans="1:30" ht="13.5">
      <c r="A52" s="711">
        <v>17</v>
      </c>
      <c r="B52" s="712"/>
      <c r="C52" s="662">
        <f>IF('エントリー変更情報'!C25=1,'スタッフ選手情報'!C24,"")</f>
      </c>
      <c r="D52" s="663"/>
      <c r="E52" s="663"/>
      <c r="F52" s="663"/>
      <c r="G52" s="664"/>
      <c r="H52" s="678">
        <f>IF('エントリー変更情報'!C25=1,"→","")</f>
      </c>
      <c r="I52" s="703">
        <f>IF('エントリー変更情報'!C25=1,'エントリー変更情報'!E25,"")</f>
      </c>
      <c r="J52" s="704"/>
      <c r="K52" s="704"/>
      <c r="L52" s="704"/>
      <c r="M52" s="704"/>
      <c r="N52" s="704"/>
      <c r="O52" s="704"/>
      <c r="P52" s="689">
        <f>IF('エントリー変更情報'!C25=1,'エントリー変更情報'!L42,"")</f>
      </c>
      <c r="Q52" s="689"/>
      <c r="R52" s="689"/>
      <c r="S52" s="689"/>
      <c r="T52" s="689"/>
      <c r="U52" s="708">
        <f>IF('エントリー変更情報'!C25=1,'エントリー変更情報'!E42,"")</f>
      </c>
      <c r="V52" s="708"/>
      <c r="W52" s="708">
        <f>IF('エントリー変更情報'!C25=1,'エントリー変更情報'!G42,"")</f>
      </c>
      <c r="X52" s="708"/>
      <c r="Y52" s="663">
        <f>IF('エントリー変更情報'!C25=1,CONCATENATE('エントリー変更情報'!I42,"中"),"")</f>
      </c>
      <c r="Z52" s="663"/>
      <c r="AA52" s="663">
        <f>IF('エントリー変更情報'!G38=1,'エントリー変更情報'!K55,"")</f>
      </c>
      <c r="AB52" s="663"/>
      <c r="AC52" s="663">
        <f>IF('エントリー変更情報'!I38=1,'エントリー変更情報'!M55,"")</f>
      </c>
      <c r="AD52" s="664"/>
    </row>
    <row r="53" spans="1:30" ht="13.5">
      <c r="A53" s="711"/>
      <c r="B53" s="712"/>
      <c r="C53" s="662"/>
      <c r="D53" s="663"/>
      <c r="E53" s="663"/>
      <c r="F53" s="663"/>
      <c r="G53" s="664"/>
      <c r="H53" s="678"/>
      <c r="I53" s="688">
        <f>IF('エントリー変更情報'!C25=1,'エントリー変更情報'!D25,"")</f>
      </c>
      <c r="J53" s="689"/>
      <c r="K53" s="689"/>
      <c r="L53" s="689"/>
      <c r="M53" s="689"/>
      <c r="N53" s="689"/>
      <c r="O53" s="689"/>
      <c r="P53" s="663"/>
      <c r="Q53" s="663"/>
      <c r="R53" s="663"/>
      <c r="S53" s="663"/>
      <c r="T53" s="663"/>
      <c r="U53" s="708"/>
      <c r="V53" s="708"/>
      <c r="W53" s="708"/>
      <c r="X53" s="708"/>
      <c r="Y53" s="663"/>
      <c r="Z53" s="663"/>
      <c r="AA53" s="663"/>
      <c r="AB53" s="663"/>
      <c r="AC53" s="663"/>
      <c r="AD53" s="664"/>
    </row>
    <row r="54" spans="1:30" ht="13.5">
      <c r="A54" s="711">
        <v>18</v>
      </c>
      <c r="B54" s="712"/>
      <c r="C54" s="662">
        <f>IF('エントリー変更情報'!C26=1,'スタッフ選手情報'!C25,"")</f>
      </c>
      <c r="D54" s="663"/>
      <c r="E54" s="663"/>
      <c r="F54" s="663"/>
      <c r="G54" s="664"/>
      <c r="H54" s="678">
        <f>IF('エントリー変更情報'!C26=1,"→","")</f>
      </c>
      <c r="I54" s="665">
        <f>IF('エントリー変更情報'!C26=1,'エントリー変更情報'!E26,"")</f>
      </c>
      <c r="J54" s="666"/>
      <c r="K54" s="666"/>
      <c r="L54" s="666"/>
      <c r="M54" s="666"/>
      <c r="N54" s="666"/>
      <c r="O54" s="666"/>
      <c r="P54" s="663">
        <f>IF('エントリー変更情報'!C26=1,'エントリー変更情報'!L43,"")</f>
      </c>
      <c r="Q54" s="663"/>
      <c r="R54" s="663"/>
      <c r="S54" s="663"/>
      <c r="T54" s="663"/>
      <c r="U54" s="708">
        <f>IF('エントリー変更情報'!C26=1,'エントリー変更情報'!E43,"")</f>
      </c>
      <c r="V54" s="708"/>
      <c r="W54" s="708">
        <f>IF('エントリー変更情報'!C26=1,'エントリー変更情報'!G43,"")</f>
      </c>
      <c r="X54" s="708"/>
      <c r="Y54" s="663">
        <f>IF('エントリー変更情報'!C26=1,CONCATENATE('エントリー変更情報'!I43,"中"),"")</f>
      </c>
      <c r="Z54" s="663"/>
      <c r="AA54" s="663">
        <f>IF('エントリー変更情報'!G40=1,'エントリー変更情報'!K57,"")</f>
      </c>
      <c r="AB54" s="663"/>
      <c r="AC54" s="663">
        <f>IF('エントリー変更情報'!I40=1,'エントリー変更情報'!M57,"")</f>
      </c>
      <c r="AD54" s="664"/>
    </row>
    <row r="55" spans="1:30" ht="14.25" thickBot="1">
      <c r="A55" s="713"/>
      <c r="B55" s="714"/>
      <c r="C55" s="715"/>
      <c r="D55" s="706"/>
      <c r="E55" s="706"/>
      <c r="F55" s="706"/>
      <c r="G55" s="707"/>
      <c r="H55" s="678"/>
      <c r="I55" s="679">
        <f>IF('エントリー変更情報'!C26=1,'エントリー変更情報'!D26,"")</f>
      </c>
      <c r="J55" s="680"/>
      <c r="K55" s="680"/>
      <c r="L55" s="680"/>
      <c r="M55" s="680"/>
      <c r="N55" s="680"/>
      <c r="O55" s="680"/>
      <c r="P55" s="706"/>
      <c r="Q55" s="706"/>
      <c r="R55" s="706"/>
      <c r="S55" s="706"/>
      <c r="T55" s="706"/>
      <c r="U55" s="709"/>
      <c r="V55" s="709"/>
      <c r="W55" s="709"/>
      <c r="X55" s="709"/>
      <c r="Y55" s="706"/>
      <c r="Z55" s="706"/>
      <c r="AA55" s="706"/>
      <c r="AB55" s="706"/>
      <c r="AC55" s="706"/>
      <c r="AD55" s="707"/>
    </row>
    <row r="56" ht="6.75" customHeight="1"/>
    <row r="57" ht="13.5">
      <c r="A57" t="s">
        <v>9</v>
      </c>
    </row>
    <row r="58" ht="13.5">
      <c r="A58" t="s">
        <v>259</v>
      </c>
    </row>
  </sheetData>
  <sheetProtection sheet="1" objects="1" scenarios="1"/>
  <mergeCells count="191">
    <mergeCell ref="A3:V3"/>
    <mergeCell ref="X3:Z3"/>
    <mergeCell ref="H26:H27"/>
    <mergeCell ref="U26:V27"/>
    <mergeCell ref="C34:G35"/>
    <mergeCell ref="AA3:AD3"/>
    <mergeCell ref="A1:V1"/>
    <mergeCell ref="X1:Z1"/>
    <mergeCell ref="AA1:AD1"/>
    <mergeCell ref="A2:V2"/>
    <mergeCell ref="X2:Z2"/>
    <mergeCell ref="AA2:AD2"/>
    <mergeCell ref="A40:B41"/>
    <mergeCell ref="A42:B43"/>
    <mergeCell ref="A26:B27"/>
    <mergeCell ref="C25:G25"/>
    <mergeCell ref="A20:D21"/>
    <mergeCell ref="E20:K21"/>
    <mergeCell ref="I27:O27"/>
    <mergeCell ref="I26:O26"/>
    <mergeCell ref="L20:L21"/>
    <mergeCell ref="M20:U20"/>
    <mergeCell ref="A28:B29"/>
    <mergeCell ref="A30:B31"/>
    <mergeCell ref="A32:B33"/>
    <mergeCell ref="A34:B35"/>
    <mergeCell ref="A36:B37"/>
    <mergeCell ref="A38:B39"/>
    <mergeCell ref="C50:G51"/>
    <mergeCell ref="C52:G53"/>
    <mergeCell ref="A52:B53"/>
    <mergeCell ref="C36:G37"/>
    <mergeCell ref="C38:G39"/>
    <mergeCell ref="C40:G41"/>
    <mergeCell ref="C42:G43"/>
    <mergeCell ref="C46:G47"/>
    <mergeCell ref="A48:B49"/>
    <mergeCell ref="A50:B51"/>
    <mergeCell ref="A54:B55"/>
    <mergeCell ref="C26:G27"/>
    <mergeCell ref="C28:G29"/>
    <mergeCell ref="C30:G31"/>
    <mergeCell ref="C32:G33"/>
    <mergeCell ref="A44:B45"/>
    <mergeCell ref="A46:B47"/>
    <mergeCell ref="C48:G49"/>
    <mergeCell ref="C54:G55"/>
    <mergeCell ref="C44:G45"/>
    <mergeCell ref="H28:H29"/>
    <mergeCell ref="H30:H31"/>
    <mergeCell ref="H32:H33"/>
    <mergeCell ref="I49:O49"/>
    <mergeCell ref="H34:H35"/>
    <mergeCell ref="H38:H39"/>
    <mergeCell ref="H40:H41"/>
    <mergeCell ref="I28:O28"/>
    <mergeCell ref="I29:O29"/>
    <mergeCell ref="I30:O30"/>
    <mergeCell ref="H54:H55"/>
    <mergeCell ref="H50:H51"/>
    <mergeCell ref="H36:H37"/>
    <mergeCell ref="H42:H43"/>
    <mergeCell ref="H44:H45"/>
    <mergeCell ref="H46:H47"/>
    <mergeCell ref="H48:H49"/>
    <mergeCell ref="H52:H53"/>
    <mergeCell ref="I31:O31"/>
    <mergeCell ref="I32:O32"/>
    <mergeCell ref="I33:O33"/>
    <mergeCell ref="I37:O37"/>
    <mergeCell ref="I34:O34"/>
    <mergeCell ref="I35:O35"/>
    <mergeCell ref="I42:O42"/>
    <mergeCell ref="I43:O43"/>
    <mergeCell ref="I36:O36"/>
    <mergeCell ref="I48:O48"/>
    <mergeCell ref="I44:O44"/>
    <mergeCell ref="I45:O45"/>
    <mergeCell ref="I38:O38"/>
    <mergeCell ref="I39:O39"/>
    <mergeCell ref="I52:O52"/>
    <mergeCell ref="I53:O53"/>
    <mergeCell ref="I54:O54"/>
    <mergeCell ref="I51:O51"/>
    <mergeCell ref="P34:T35"/>
    <mergeCell ref="P36:T37"/>
    <mergeCell ref="I46:O46"/>
    <mergeCell ref="I47:O47"/>
    <mergeCell ref="I40:O40"/>
    <mergeCell ref="I41:O41"/>
    <mergeCell ref="I55:O55"/>
    <mergeCell ref="P26:T27"/>
    <mergeCell ref="P28:T29"/>
    <mergeCell ref="P30:T31"/>
    <mergeCell ref="P32:T33"/>
    <mergeCell ref="I50:O50"/>
    <mergeCell ref="P44:T45"/>
    <mergeCell ref="P46:T47"/>
    <mergeCell ref="P54:T55"/>
    <mergeCell ref="P48:T49"/>
    <mergeCell ref="P50:T51"/>
    <mergeCell ref="P52:T53"/>
    <mergeCell ref="U52:V53"/>
    <mergeCell ref="U38:V39"/>
    <mergeCell ref="P38:T39"/>
    <mergeCell ref="P40:T41"/>
    <mergeCell ref="P42:T43"/>
    <mergeCell ref="U40:V41"/>
    <mergeCell ref="U42:V43"/>
    <mergeCell ref="U36:V37"/>
    <mergeCell ref="U48:V49"/>
    <mergeCell ref="U50:V51"/>
    <mergeCell ref="U44:V45"/>
    <mergeCell ref="U46:V47"/>
    <mergeCell ref="U28:V29"/>
    <mergeCell ref="U30:V31"/>
    <mergeCell ref="U32:V33"/>
    <mergeCell ref="U34:V35"/>
    <mergeCell ref="U54:V55"/>
    <mergeCell ref="W26:X27"/>
    <mergeCell ref="W28:X29"/>
    <mergeCell ref="W30:X31"/>
    <mergeCell ref="W32:X33"/>
    <mergeCell ref="W34:X35"/>
    <mergeCell ref="W36:X37"/>
    <mergeCell ref="W38:X39"/>
    <mergeCell ref="W40:X41"/>
    <mergeCell ref="W46:X47"/>
    <mergeCell ref="W48:X49"/>
    <mergeCell ref="W50:X51"/>
    <mergeCell ref="W52:X53"/>
    <mergeCell ref="Y40:AD41"/>
    <mergeCell ref="Y42:AD43"/>
    <mergeCell ref="W42:X43"/>
    <mergeCell ref="W44:X45"/>
    <mergeCell ref="Y52:AD53"/>
    <mergeCell ref="Y46:AD47"/>
    <mergeCell ref="Y48:AD49"/>
    <mergeCell ref="Y54:AD55"/>
    <mergeCell ref="W54:X55"/>
    <mergeCell ref="Y26:AD27"/>
    <mergeCell ref="Y28:AD29"/>
    <mergeCell ref="Y30:AD31"/>
    <mergeCell ref="Y32:AD33"/>
    <mergeCell ref="Y34:AD35"/>
    <mergeCell ref="Y36:AD37"/>
    <mergeCell ref="Y38:AD39"/>
    <mergeCell ref="Y44:AD45"/>
    <mergeCell ref="Y50:AD51"/>
    <mergeCell ref="I25:O25"/>
    <mergeCell ref="M13:U13"/>
    <mergeCell ref="M14:U14"/>
    <mergeCell ref="M15:U15"/>
    <mergeCell ref="E14:K15"/>
    <mergeCell ref="L14:L15"/>
    <mergeCell ref="M19:U19"/>
    <mergeCell ref="E13:K13"/>
    <mergeCell ref="V15:X15"/>
    <mergeCell ref="A25:B25"/>
    <mergeCell ref="V17:X17"/>
    <mergeCell ref="Q5:R5"/>
    <mergeCell ref="A23:D23"/>
    <mergeCell ref="C24:G24"/>
    <mergeCell ref="M17:U17"/>
    <mergeCell ref="M18:U18"/>
    <mergeCell ref="L18:L19"/>
    <mergeCell ref="A14:D15"/>
    <mergeCell ref="A16:D17"/>
    <mergeCell ref="Y25:AD25"/>
    <mergeCell ref="P25:T25"/>
    <mergeCell ref="L16:L17"/>
    <mergeCell ref="U25:V25"/>
    <mergeCell ref="W25:X25"/>
    <mergeCell ref="M16:U16"/>
    <mergeCell ref="M21:U21"/>
    <mergeCell ref="V19:X19"/>
    <mergeCell ref="A18:D19"/>
    <mergeCell ref="E18:K19"/>
    <mergeCell ref="Y5:Z5"/>
    <mergeCell ref="A12:D12"/>
    <mergeCell ref="F9:T10"/>
    <mergeCell ref="E16:K17"/>
    <mergeCell ref="AA5:AB5"/>
    <mergeCell ref="AC5:AD5"/>
    <mergeCell ref="F7:T8"/>
    <mergeCell ref="A9:E10"/>
    <mergeCell ref="A7:E8"/>
    <mergeCell ref="U5:V5"/>
    <mergeCell ref="W5:X5"/>
    <mergeCell ref="S5:T5"/>
    <mergeCell ref="L5:N5"/>
  </mergeCells>
  <printOptions/>
  <pageMargins left="0.7874015748031497" right="0.5905511811023623" top="0.5905511811023623" bottom="0.5905511811023623" header="0.5118110236220472" footer="0.5118110236220472"/>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Toshiaki Anbo</dc:creator>
  <cp:keywords/>
  <dc:description/>
  <cp:lastModifiedBy>秋田県</cp:lastModifiedBy>
  <cp:lastPrinted>2013-01-07T09:58:20Z</cp:lastPrinted>
  <dcterms:created xsi:type="dcterms:W3CDTF">2003-12-01T03:34:35Z</dcterms:created>
  <dcterms:modified xsi:type="dcterms:W3CDTF">2013-01-07T23:40:07Z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